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05" windowWidth="18540" windowHeight="11505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Q26" i="1" l="1"/>
  <c r="O26" i="1"/>
  <c r="M26" i="1"/>
  <c r="I26" i="1"/>
  <c r="F26" i="1"/>
  <c r="E26" i="1"/>
  <c r="D26" i="1"/>
  <c r="L25" i="1"/>
  <c r="C25" i="1"/>
  <c r="J25" i="1" s="1"/>
  <c r="P25" i="1" s="1"/>
  <c r="L24" i="1"/>
  <c r="C24" i="1"/>
  <c r="J24" i="1" s="1"/>
  <c r="P24" i="1" s="1"/>
  <c r="L23" i="1"/>
  <c r="C23" i="1"/>
  <c r="J23" i="1" s="1"/>
  <c r="P23" i="1" s="1"/>
  <c r="L22" i="1"/>
  <c r="C22" i="1"/>
  <c r="J22" i="1" s="1"/>
  <c r="P22" i="1" s="1"/>
  <c r="L21" i="1"/>
  <c r="C21" i="1"/>
  <c r="J21" i="1" s="1"/>
  <c r="P21" i="1" s="1"/>
  <c r="L20" i="1"/>
  <c r="C20" i="1"/>
  <c r="J20" i="1" s="1"/>
  <c r="P20" i="1" s="1"/>
  <c r="L19" i="1"/>
  <c r="C19" i="1"/>
  <c r="J19" i="1" s="1"/>
  <c r="P19" i="1" s="1"/>
  <c r="L18" i="1"/>
  <c r="C18" i="1"/>
  <c r="J18" i="1" s="1"/>
  <c r="P18" i="1" s="1"/>
  <c r="L17" i="1"/>
  <c r="C17" i="1"/>
  <c r="J17" i="1" s="1"/>
  <c r="P17" i="1" s="1"/>
  <c r="L16" i="1"/>
  <c r="C16" i="1"/>
  <c r="J16" i="1" s="1"/>
  <c r="P16" i="1" s="1"/>
  <c r="L15" i="1"/>
  <c r="C15" i="1"/>
  <c r="J15" i="1" s="1"/>
  <c r="P15" i="1" s="1"/>
  <c r="L14" i="1"/>
  <c r="C14" i="1"/>
  <c r="J14" i="1" s="1"/>
  <c r="P14" i="1" s="1"/>
  <c r="L13" i="1"/>
  <c r="C13" i="1"/>
  <c r="J13" i="1" s="1"/>
  <c r="P13" i="1" s="1"/>
  <c r="L12" i="1"/>
  <c r="C12" i="1"/>
  <c r="J12" i="1" s="1"/>
  <c r="P12" i="1" s="1"/>
  <c r="L11" i="1"/>
  <c r="C11" i="1"/>
  <c r="J11" i="1" s="1"/>
  <c r="P11" i="1" s="1"/>
  <c r="L10" i="1"/>
  <c r="C10" i="1"/>
  <c r="J10" i="1" s="1"/>
  <c r="P10" i="1" s="1"/>
  <c r="L9" i="1"/>
  <c r="C9" i="1"/>
  <c r="J9" i="1" s="1"/>
  <c r="P9" i="1" s="1"/>
  <c r="L8" i="1"/>
  <c r="C8" i="1"/>
  <c r="C26" i="1" l="1"/>
  <c r="L26" i="1"/>
  <c r="H8" i="1"/>
  <c r="H9" i="1"/>
  <c r="N9" i="1" s="1"/>
  <c r="H10" i="1"/>
  <c r="N10" i="1" s="1"/>
  <c r="H11" i="1"/>
  <c r="N11" i="1" s="1"/>
  <c r="H12" i="1"/>
  <c r="N12" i="1" s="1"/>
  <c r="H13" i="1"/>
  <c r="N13" i="1" s="1"/>
  <c r="H14" i="1"/>
  <c r="N14" i="1" s="1"/>
  <c r="H15" i="1"/>
  <c r="N15" i="1" s="1"/>
  <c r="H16" i="1"/>
  <c r="N16" i="1" s="1"/>
  <c r="H17" i="1"/>
  <c r="N17" i="1" s="1"/>
  <c r="H18" i="1"/>
  <c r="N18" i="1" s="1"/>
  <c r="H19" i="1"/>
  <c r="N19" i="1" s="1"/>
  <c r="H20" i="1"/>
  <c r="N20" i="1" s="1"/>
  <c r="H21" i="1"/>
  <c r="N21" i="1" s="1"/>
  <c r="H22" i="1"/>
  <c r="N22" i="1" s="1"/>
  <c r="H23" i="1"/>
  <c r="N23" i="1" s="1"/>
  <c r="H24" i="1"/>
  <c r="N24" i="1" s="1"/>
  <c r="H25" i="1"/>
  <c r="N25" i="1" s="1"/>
  <c r="J8" i="1"/>
  <c r="J26" i="1" l="1"/>
  <c r="P8" i="1"/>
  <c r="P26" i="1" s="1"/>
  <c r="H26" i="1"/>
  <c r="N8" i="1"/>
  <c r="N26" i="1" l="1"/>
</calcChain>
</file>

<file path=xl/sharedStrings.xml><?xml version="1.0" encoding="utf-8"?>
<sst xmlns="http://schemas.openxmlformats.org/spreadsheetml/2006/main" count="39" uniqueCount="39">
  <si>
    <t>№</t>
  </si>
  <si>
    <t>Наименование муниципальных районов и городского поселения</t>
  </si>
  <si>
    <t>Всего устраиваемых детей в семью</t>
  </si>
  <si>
    <t>Общее количество детей-сирот и детей, оставшихся без попечения родителей, устраиваемых в семью</t>
  </si>
  <si>
    <t xml:space="preserve">Размер единовременного пособия при всех формах устройства детей, лишенного родительского попечения, в семью, руб. </t>
  </si>
  <si>
    <t>Потребность в средствах на 2016 год, тыс.руб.</t>
  </si>
  <si>
    <t>Планируемая численность детей-сирот и детей,оставшихся без попечения родителей, для получения единовременной выплаты при усыновлении детей-инвалидов, детей, старше семи лет, а также братьев и сестер</t>
  </si>
  <si>
    <t>Всего, планируемых к устройству в семью человек</t>
  </si>
  <si>
    <t>Размер единовременной выплаты на 2016 год, тыс.руб.</t>
  </si>
  <si>
    <t>Итого</t>
  </si>
  <si>
    <t>Утверждено в областном бюджете на 2015 год</t>
  </si>
  <si>
    <t>Расчетная потребность в средствах субвенции на 2016 год</t>
  </si>
  <si>
    <t>Планируемое количество устройства в семью в 2015 году</t>
  </si>
  <si>
    <t>Динамика численности 2016 года по сравнению с 2015 годом</t>
  </si>
  <si>
    <t>на 2016 год</t>
  </si>
  <si>
    <t>под опеку (попечительство)</t>
  </si>
  <si>
    <t>в приемную семью</t>
  </si>
  <si>
    <t>Усыновляемых</t>
  </si>
  <si>
    <t>Бокситогорский</t>
  </si>
  <si>
    <t>Волосовский</t>
  </si>
  <si>
    <t>Волховский</t>
  </si>
  <si>
    <t>Всеволожский</t>
  </si>
  <si>
    <t>Выборгский</t>
  </si>
  <si>
    <t>Гатчинский</t>
  </si>
  <si>
    <t>Кингисеппский</t>
  </si>
  <si>
    <t>Киришский</t>
  </si>
  <si>
    <t>Кировский</t>
  </si>
  <si>
    <t>Лодейнопольский</t>
  </si>
  <si>
    <t>Ломоносовский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</si>
  <si>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</si>
  <si>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</si>
  <si>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</si>
  <si>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</si>
  <si>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</si>
  <si>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</si>
  <si>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Сосновоборский</t>
  </si>
  <si>
    <t>ИТОГО</t>
  </si>
  <si>
    <t xml:space="preserve">РАСЧЕТЫ РАСПРЕДЕЛЕНИЯ СУБВЕНЦИЙ БЮДЖЕТАМ МУНИЦИПАЛЬНЫХ ОБРАЗОВАНИЙ НА ОСУЩЕСТВЛЕНИЕ ОТДЕЛЬНЫХ ГОСУДАРСТВЕННЫХ ПОЛНОМОЧИЙ ЛЕНИНГРАДСКОЙ ОБЛАСТИ ПО ВЫПЛАТЕ ЕДИНОВРЕМЕННОГО ПОСОБИЯ ПРИ ВСЕХ ФОРМАХ УСТРОЙСТВА ДЕТЕЙ, ЛИШЕННЫХ РОДИТЕЛЬСКОГО ПОПЕЧЕНИЯ, В СЕМЬЮ НА 2016 ГОД
</t>
  </si>
  <si>
    <t>Приложение 3 к пояснительной записке 2016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</si>
</sst>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_(* #,##0.00_);_(* \(#,##0.00\);_(* &quot;-&quot;??_);_(@_)"/>
    <numFmt numFmtId="165" formatCode="_(* #,##0_);_(* \(#,##0\);_(* &quot;-&quot;??_);_(@_)"/>
    <numFmt numFmtId="166" formatCode="_(* #,##0.0_);_(* \(#,##0.0\);_(* &quot;-&quot;??_);_(@_)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color theme="2"/>
      <name val="Arial Cyr"/>
      <family val="2"/>
      <charset val="204"/>
    </font>
    <font>
      <sz val="8"/>
      <name val="Arial Cyr"/>
      <charset val="204"/>
    </font>
    <font>
      <sz val="10"/>
      <name val="Arial Cyr"/>
      <charset val="204"/>
    </font>
    <font>
      <b/>
      <sz val="9"/>
      <name val="Arial Cyr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Arial Cyr"/>
      <charset val="204"/>
    </font>
    <font>
      <b/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 applyFill="1"/>
    <xf numFmtId="0" fontId="3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14" fontId="6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10" fontId="6" fillId="0" borderId="1" xfId="2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165" fontId="2" fillId="0" borderId="1" xfId="1" applyNumberFormat="1" applyFont="1" applyFill="1" applyBorder="1" applyAlignment="1">
      <alignment horizontal="center" vertical="center" wrapText="1"/>
    </xf>
    <xf numFmtId="165" fontId="2" fillId="0" borderId="1" xfId="3" applyNumberFormat="1" applyFont="1" applyFill="1" applyBorder="1"/>
    <xf numFmtId="4" fontId="0" fillId="0" borderId="1" xfId="0" applyNumberFormat="1" applyFill="1" applyBorder="1" applyAlignment="1">
      <alignment horizontal="center"/>
    </xf>
    <xf numFmtId="166" fontId="1" fillId="0" borderId="1" xfId="1" applyNumberForma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vertical="center" wrapText="1"/>
    </xf>
    <xf numFmtId="43" fontId="0" fillId="0" borderId="1" xfId="1" applyFont="1" applyFill="1" applyBorder="1" applyAlignment="1">
      <alignment horizontal="center"/>
    </xf>
    <xf numFmtId="4" fontId="0" fillId="0" borderId="1" xfId="0" applyNumberFormat="1" applyFill="1" applyBorder="1" applyAlignment="1">
      <alignment horizontal="center" vertical="center" wrapText="1"/>
    </xf>
    <xf numFmtId="3" fontId="0" fillId="0" borderId="1" xfId="0" applyNumberFormat="1" applyFill="1" applyBorder="1" applyAlignment="1">
      <alignment horizontal="center" vertical="center" wrapText="1"/>
    </xf>
    <xf numFmtId="165" fontId="2" fillId="0" borderId="1" xfId="4" applyNumberFormat="1" applyFont="1" applyFill="1" applyBorder="1" applyAlignment="1">
      <alignment horizontal="center" vertical="center" wrapText="1"/>
    </xf>
    <xf numFmtId="165" fontId="8" fillId="0" borderId="1" xfId="1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65" fontId="2" fillId="0" borderId="1" xfId="4" applyNumberFormat="1" applyFont="1" applyFill="1" applyBorder="1"/>
    <xf numFmtId="165" fontId="2" fillId="0" borderId="1" xfId="3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66" fontId="9" fillId="0" borderId="1" xfId="1" applyNumberFormat="1" applyFont="1" applyFill="1" applyBorder="1" applyAlignment="1">
      <alignment horizontal="center" vertical="center" wrapText="1"/>
    </xf>
    <xf numFmtId="165" fontId="9" fillId="0" borderId="1" xfId="0" applyNumberFormat="1" applyFont="1" applyFill="1" applyBorder="1" applyAlignment="1">
      <alignment vertical="center" wrapText="1"/>
    </xf>
    <xf numFmtId="4" fontId="9" fillId="0" borderId="1" xfId="0" applyNumberFormat="1" applyFont="1" applyFill="1" applyBorder="1" applyAlignment="1">
      <alignment horizontal="center" vertical="center" wrapText="1"/>
    </xf>
    <xf numFmtId="3" fontId="10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right"/>
    </xf>
    <xf numFmtId="14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14" fontId="4" fillId="0" borderId="3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wrapText="1"/>
    </xf>
  </cellXfs>
  <cellStyles count="5">
    <cellStyle name="Обычный" xfId="0" builtinId="0"/>
    <cellStyle name="Процентный" xfId="2" builtinId="5"/>
    <cellStyle name="Финансовый" xfId="1" builtinId="3"/>
    <cellStyle name="Финансовый 2 2" xfId="3"/>
    <cellStyle name="Финансов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6"/>
  <sheetViews>
    <sheetView tabSelected="1" workbookViewId="0">
      <selection activeCell="A3" sqref="A3:Q3"/>
    </sheetView>
  </sheetViews>
  <sheetFormatPr defaultRowHeight="15" x14ac:dyDescent="0.25"/>
  <cols>
    <col min="1" max="1" width="7.140625" customWidth="1"/>
    <col min="2" max="2" width="19.5703125" customWidth="1"/>
    <col min="4" max="4" width="14.42578125" customWidth="1"/>
    <col min="5" max="5" width="9.5703125" customWidth="1"/>
    <col min="6" max="6" width="12.42578125" customWidth="1"/>
    <col min="7" max="7" width="10.42578125" customWidth="1"/>
    <col min="9" max="9" width="17.140625" customWidth="1"/>
    <col min="10" max="10" width="11.140625" customWidth="1"/>
    <col min="11" max="11" width="15" customWidth="1"/>
  </cols>
  <sheetData>
    <row r="1" spans="1:17" x14ac:dyDescent="0.25">
      <c r="Q1" s="34" t="s">
        <v>38</v>
      </c>
    </row>
    <row r="3" spans="1:17" ht="47.25" customHeight="1" x14ac:dyDescent="0.25">
      <c r="A3" s="42" t="s">
        <v>37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</row>
    <row r="4" spans="1:17" x14ac:dyDescent="0.25">
      <c r="A4" s="1"/>
      <c r="B4" s="2">
        <v>5335260</v>
      </c>
      <c r="C4" s="3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59.25" customHeight="1" x14ac:dyDescent="0.25">
      <c r="A5" s="36" t="s">
        <v>0</v>
      </c>
      <c r="B5" s="36" t="s">
        <v>1</v>
      </c>
      <c r="C5" s="36" t="s">
        <v>2</v>
      </c>
      <c r="D5" s="36" t="s">
        <v>3</v>
      </c>
      <c r="E5" s="36"/>
      <c r="F5" s="36"/>
      <c r="G5" s="37" t="s">
        <v>4</v>
      </c>
      <c r="H5" s="36" t="s">
        <v>5</v>
      </c>
      <c r="I5" s="39" t="s">
        <v>6</v>
      </c>
      <c r="J5" s="39" t="s">
        <v>7</v>
      </c>
      <c r="K5" s="39" t="s">
        <v>8</v>
      </c>
      <c r="L5" s="39" t="s">
        <v>9</v>
      </c>
      <c r="M5" s="37" t="s">
        <v>10</v>
      </c>
      <c r="N5" s="37" t="s">
        <v>11</v>
      </c>
      <c r="O5" s="37" t="s">
        <v>12</v>
      </c>
      <c r="P5" s="41" t="s">
        <v>13</v>
      </c>
      <c r="Q5" s="35" t="s">
        <v>14</v>
      </c>
    </row>
    <row r="6" spans="1:17" ht="141" customHeight="1" x14ac:dyDescent="0.25">
      <c r="A6" s="36"/>
      <c r="B6" s="36"/>
      <c r="C6" s="36"/>
      <c r="D6" s="4" t="s">
        <v>15</v>
      </c>
      <c r="E6" s="5" t="s">
        <v>16</v>
      </c>
      <c r="F6" s="5" t="s">
        <v>17</v>
      </c>
      <c r="G6" s="38"/>
      <c r="H6" s="36"/>
      <c r="I6" s="40"/>
      <c r="J6" s="40"/>
      <c r="K6" s="40"/>
      <c r="L6" s="40"/>
      <c r="M6" s="38"/>
      <c r="N6" s="38"/>
      <c r="O6" s="38"/>
      <c r="P6" s="41"/>
      <c r="Q6" s="35"/>
    </row>
    <row r="7" spans="1:17" x14ac:dyDescent="0.25">
      <c r="A7" s="6"/>
      <c r="B7" s="6"/>
      <c r="C7" s="6"/>
      <c r="D7" s="7"/>
      <c r="E7" s="6"/>
      <c r="F7" s="6"/>
      <c r="G7" s="8"/>
      <c r="H7" s="6"/>
      <c r="I7" s="9"/>
      <c r="J7" s="9"/>
      <c r="K7" s="9"/>
      <c r="L7" s="9"/>
      <c r="M7" s="9"/>
      <c r="N7" s="8"/>
      <c r="O7" s="8"/>
      <c r="P7" s="10"/>
      <c r="Q7" s="11"/>
    </row>
    <row r="8" spans="1:17" x14ac:dyDescent="0.25">
      <c r="A8" s="12">
        <v>1</v>
      </c>
      <c r="B8" s="12" t="s">
        <v>18</v>
      </c>
      <c r="C8" s="13">
        <f t="shared" ref="C8:C25" si="0">D8+E8+F8</f>
        <v>16</v>
      </c>
      <c r="D8" s="14">
        <v>10</v>
      </c>
      <c r="E8" s="14">
        <v>3</v>
      </c>
      <c r="F8" s="14">
        <v>3</v>
      </c>
      <c r="G8" s="15">
        <v>15150.21</v>
      </c>
      <c r="H8" s="16">
        <f t="shared" ref="H8:H25" si="1">ROUND(C8*G8/1000,1)</f>
        <v>242.4</v>
      </c>
      <c r="I8" s="17">
        <v>1</v>
      </c>
      <c r="J8" s="18">
        <f>I8+C8</f>
        <v>17</v>
      </c>
      <c r="K8" s="19">
        <v>115759.88</v>
      </c>
      <c r="L8" s="20">
        <f>ROUND(K8*I8/1000,1)</f>
        <v>115.8</v>
      </c>
      <c r="M8" s="20">
        <v>722.1</v>
      </c>
      <c r="N8" s="20">
        <f>ROUND((L8+H8),1)</f>
        <v>358.2</v>
      </c>
      <c r="O8" s="21">
        <v>27</v>
      </c>
      <c r="P8" s="21">
        <f>J8-O8</f>
        <v>-10</v>
      </c>
      <c r="Q8" s="16">
        <v>361.7</v>
      </c>
    </row>
    <row r="9" spans="1:17" x14ac:dyDescent="0.25">
      <c r="A9" s="12">
        <v>2</v>
      </c>
      <c r="B9" s="12" t="s">
        <v>19</v>
      </c>
      <c r="C9" s="13">
        <f t="shared" si="0"/>
        <v>29</v>
      </c>
      <c r="D9" s="14">
        <v>10</v>
      </c>
      <c r="E9" s="14">
        <v>14</v>
      </c>
      <c r="F9" s="14">
        <v>5</v>
      </c>
      <c r="G9" s="15">
        <v>15150.21</v>
      </c>
      <c r="H9" s="16">
        <f t="shared" si="1"/>
        <v>439.4</v>
      </c>
      <c r="I9" s="17">
        <v>2</v>
      </c>
      <c r="J9" s="18">
        <f t="shared" ref="J9:J25" si="2">I9+C9</f>
        <v>31</v>
      </c>
      <c r="K9" s="19">
        <v>115759.88</v>
      </c>
      <c r="L9" s="20">
        <f t="shared" ref="L9:L25" si="3">ROUND(K9*I9/1000,1)</f>
        <v>231.5</v>
      </c>
      <c r="M9" s="20">
        <v>1184.5</v>
      </c>
      <c r="N9" s="20">
        <f t="shared" ref="N9:N25" si="4">ROUND((L9+H9),1)</f>
        <v>670.9</v>
      </c>
      <c r="O9" s="21">
        <v>31</v>
      </c>
      <c r="P9" s="21">
        <f t="shared" ref="P9:P25" si="5">J9-O9</f>
        <v>0</v>
      </c>
      <c r="Q9" s="16">
        <v>677.5</v>
      </c>
    </row>
    <row r="10" spans="1:17" x14ac:dyDescent="0.25">
      <c r="A10" s="12">
        <v>3</v>
      </c>
      <c r="B10" s="12" t="s">
        <v>20</v>
      </c>
      <c r="C10" s="13">
        <f t="shared" si="0"/>
        <v>50</v>
      </c>
      <c r="D10" s="14">
        <v>30</v>
      </c>
      <c r="E10" s="14">
        <v>15</v>
      </c>
      <c r="F10" s="14">
        <v>5</v>
      </c>
      <c r="G10" s="15">
        <v>15150.21</v>
      </c>
      <c r="H10" s="16">
        <f t="shared" si="1"/>
        <v>757.5</v>
      </c>
      <c r="I10" s="17">
        <v>1</v>
      </c>
      <c r="J10" s="18">
        <f t="shared" si="2"/>
        <v>51</v>
      </c>
      <c r="K10" s="19">
        <v>115759.88</v>
      </c>
      <c r="L10" s="20">
        <f t="shared" si="3"/>
        <v>115.8</v>
      </c>
      <c r="M10" s="20">
        <v>1541.6</v>
      </c>
      <c r="N10" s="20">
        <f t="shared" si="4"/>
        <v>873.3</v>
      </c>
      <c r="O10" s="21">
        <v>51</v>
      </c>
      <c r="P10" s="21">
        <f t="shared" si="5"/>
        <v>0</v>
      </c>
      <c r="Q10" s="16">
        <v>881.9</v>
      </c>
    </row>
    <row r="11" spans="1:17" x14ac:dyDescent="0.25">
      <c r="A11" s="12">
        <v>4</v>
      </c>
      <c r="B11" s="12" t="s">
        <v>21</v>
      </c>
      <c r="C11" s="22">
        <f t="shared" si="0"/>
        <v>76</v>
      </c>
      <c r="D11" s="14">
        <v>45</v>
      </c>
      <c r="E11" s="14">
        <v>17</v>
      </c>
      <c r="F11" s="14">
        <v>14</v>
      </c>
      <c r="G11" s="15">
        <v>15150.21</v>
      </c>
      <c r="H11" s="16">
        <f t="shared" si="1"/>
        <v>1151.4000000000001</v>
      </c>
      <c r="I11" s="17">
        <v>2</v>
      </c>
      <c r="J11" s="18">
        <f t="shared" si="2"/>
        <v>78</v>
      </c>
      <c r="K11" s="19">
        <v>115759.88</v>
      </c>
      <c r="L11" s="20">
        <f t="shared" si="3"/>
        <v>231.5</v>
      </c>
      <c r="M11" s="20">
        <v>2441.3000000000002</v>
      </c>
      <c r="N11" s="20">
        <f t="shared" si="4"/>
        <v>1382.9</v>
      </c>
      <c r="O11" s="21">
        <v>78</v>
      </c>
      <c r="P11" s="21">
        <f t="shared" si="5"/>
        <v>0</v>
      </c>
      <c r="Q11" s="16">
        <v>1396.6</v>
      </c>
    </row>
    <row r="12" spans="1:17" x14ac:dyDescent="0.25">
      <c r="A12" s="12">
        <v>5</v>
      </c>
      <c r="B12" s="12" t="s">
        <v>22</v>
      </c>
      <c r="C12" s="13">
        <f t="shared" si="0"/>
        <v>58</v>
      </c>
      <c r="D12" s="14">
        <v>15</v>
      </c>
      <c r="E12" s="14">
        <v>38</v>
      </c>
      <c r="F12" s="14">
        <v>5</v>
      </c>
      <c r="G12" s="15">
        <v>15150.21</v>
      </c>
      <c r="H12" s="16">
        <f t="shared" si="1"/>
        <v>878.7</v>
      </c>
      <c r="I12" s="20"/>
      <c r="J12" s="18">
        <f t="shared" si="2"/>
        <v>58</v>
      </c>
      <c r="K12" s="19">
        <v>115759.88</v>
      </c>
      <c r="L12" s="20">
        <f t="shared" si="3"/>
        <v>0</v>
      </c>
      <c r="M12" s="20">
        <v>1337.2</v>
      </c>
      <c r="N12" s="20">
        <f t="shared" si="4"/>
        <v>878.7</v>
      </c>
      <c r="O12" s="21">
        <v>50</v>
      </c>
      <c r="P12" s="21">
        <f t="shared" si="5"/>
        <v>8</v>
      </c>
      <c r="Q12" s="16">
        <v>887.4</v>
      </c>
    </row>
    <row r="13" spans="1:17" x14ac:dyDescent="0.25">
      <c r="A13" s="12">
        <v>6</v>
      </c>
      <c r="B13" s="12" t="s">
        <v>23</v>
      </c>
      <c r="C13" s="23">
        <f t="shared" si="0"/>
        <v>60</v>
      </c>
      <c r="D13" s="14">
        <v>40</v>
      </c>
      <c r="E13" s="14">
        <v>15</v>
      </c>
      <c r="F13" s="14">
        <v>5</v>
      </c>
      <c r="G13" s="15">
        <v>15150.21</v>
      </c>
      <c r="H13" s="16">
        <f t="shared" si="1"/>
        <v>909</v>
      </c>
      <c r="I13" s="24">
        <v>2</v>
      </c>
      <c r="J13" s="18">
        <f t="shared" si="2"/>
        <v>62</v>
      </c>
      <c r="K13" s="19">
        <v>115759.88</v>
      </c>
      <c r="L13" s="20">
        <f t="shared" si="3"/>
        <v>231.5</v>
      </c>
      <c r="M13" s="20">
        <v>1745.9</v>
      </c>
      <c r="N13" s="20">
        <f t="shared" si="4"/>
        <v>1140.5</v>
      </c>
      <c r="O13" s="21">
        <v>52</v>
      </c>
      <c r="P13" s="21">
        <f t="shared" si="5"/>
        <v>10</v>
      </c>
      <c r="Q13" s="16">
        <v>1151.7</v>
      </c>
    </row>
    <row r="14" spans="1:17" x14ac:dyDescent="0.25">
      <c r="A14" s="12">
        <v>7</v>
      </c>
      <c r="B14" s="12" t="s">
        <v>24</v>
      </c>
      <c r="C14" s="13">
        <f t="shared" si="0"/>
        <v>20</v>
      </c>
      <c r="D14" s="14">
        <v>10</v>
      </c>
      <c r="E14" s="14">
        <v>4</v>
      </c>
      <c r="F14" s="14">
        <v>6</v>
      </c>
      <c r="G14" s="15">
        <v>15150.21</v>
      </c>
      <c r="H14" s="16">
        <f t="shared" si="1"/>
        <v>303</v>
      </c>
      <c r="I14" s="17">
        <v>2</v>
      </c>
      <c r="J14" s="18">
        <f t="shared" si="2"/>
        <v>22</v>
      </c>
      <c r="K14" s="19">
        <v>115759.88</v>
      </c>
      <c r="L14" s="20">
        <f t="shared" si="3"/>
        <v>231.5</v>
      </c>
      <c r="M14" s="20">
        <v>1023.8</v>
      </c>
      <c r="N14" s="20">
        <f t="shared" si="4"/>
        <v>534.5</v>
      </c>
      <c r="O14" s="21">
        <v>25</v>
      </c>
      <c r="P14" s="21">
        <f t="shared" si="5"/>
        <v>-3</v>
      </c>
      <c r="Q14" s="16">
        <v>539.79999999999995</v>
      </c>
    </row>
    <row r="15" spans="1:17" x14ac:dyDescent="0.25">
      <c r="A15" s="12">
        <v>8</v>
      </c>
      <c r="B15" s="12" t="s">
        <v>25</v>
      </c>
      <c r="C15" s="13">
        <f t="shared" si="0"/>
        <v>26</v>
      </c>
      <c r="D15" s="14">
        <v>13</v>
      </c>
      <c r="E15" s="14">
        <v>7</v>
      </c>
      <c r="F15" s="14">
        <v>6</v>
      </c>
      <c r="G15" s="15">
        <v>15150.21</v>
      </c>
      <c r="H15" s="16">
        <f t="shared" si="1"/>
        <v>393.9</v>
      </c>
      <c r="I15" s="17">
        <v>1</v>
      </c>
      <c r="J15" s="18">
        <f t="shared" si="2"/>
        <v>27</v>
      </c>
      <c r="K15" s="19">
        <v>115759.88</v>
      </c>
      <c r="L15" s="20">
        <f t="shared" si="3"/>
        <v>115.8</v>
      </c>
      <c r="M15" s="20">
        <v>632.29999999999995</v>
      </c>
      <c r="N15" s="20">
        <f t="shared" si="4"/>
        <v>509.7</v>
      </c>
      <c r="O15" s="21">
        <v>17</v>
      </c>
      <c r="P15" s="21">
        <f t="shared" si="5"/>
        <v>10</v>
      </c>
      <c r="Q15" s="16">
        <v>514.70000000000005</v>
      </c>
    </row>
    <row r="16" spans="1:17" x14ac:dyDescent="0.25">
      <c r="A16" s="12">
        <v>9</v>
      </c>
      <c r="B16" s="12" t="s">
        <v>26</v>
      </c>
      <c r="C16" s="13">
        <f t="shared" si="0"/>
        <v>27</v>
      </c>
      <c r="D16" s="14">
        <v>20</v>
      </c>
      <c r="E16" s="14">
        <v>4</v>
      </c>
      <c r="F16" s="14">
        <v>3</v>
      </c>
      <c r="G16" s="15">
        <v>15150.21</v>
      </c>
      <c r="H16" s="16">
        <f t="shared" si="1"/>
        <v>409.1</v>
      </c>
      <c r="I16" s="17">
        <v>1</v>
      </c>
      <c r="J16" s="18">
        <f t="shared" si="2"/>
        <v>28</v>
      </c>
      <c r="K16" s="19">
        <v>115759.88</v>
      </c>
      <c r="L16" s="20">
        <f t="shared" si="3"/>
        <v>115.8</v>
      </c>
      <c r="M16" s="20">
        <v>926.5</v>
      </c>
      <c r="N16" s="20">
        <f t="shared" si="4"/>
        <v>524.9</v>
      </c>
      <c r="O16" s="21">
        <v>28</v>
      </c>
      <c r="P16" s="21">
        <f t="shared" si="5"/>
        <v>0</v>
      </c>
      <c r="Q16" s="16">
        <v>530.1</v>
      </c>
    </row>
    <row r="17" spans="1:17" x14ac:dyDescent="0.25">
      <c r="A17" s="12">
        <v>10</v>
      </c>
      <c r="B17" s="12" t="s">
        <v>27</v>
      </c>
      <c r="C17" s="13">
        <f t="shared" si="0"/>
        <v>18</v>
      </c>
      <c r="D17" s="14">
        <v>9</v>
      </c>
      <c r="E17" s="14">
        <v>7</v>
      </c>
      <c r="F17" s="14">
        <v>2</v>
      </c>
      <c r="G17" s="15">
        <v>15150.21</v>
      </c>
      <c r="H17" s="16">
        <f t="shared" si="1"/>
        <v>272.7</v>
      </c>
      <c r="I17" s="17">
        <v>1</v>
      </c>
      <c r="J17" s="18">
        <f t="shared" si="2"/>
        <v>19</v>
      </c>
      <c r="K17" s="19">
        <v>115759.88</v>
      </c>
      <c r="L17" s="20">
        <f t="shared" si="3"/>
        <v>115.8</v>
      </c>
      <c r="M17" s="20">
        <v>294.2</v>
      </c>
      <c r="N17" s="20">
        <f t="shared" si="4"/>
        <v>388.5</v>
      </c>
      <c r="O17" s="21">
        <v>11</v>
      </c>
      <c r="P17" s="21">
        <f t="shared" si="5"/>
        <v>8</v>
      </c>
      <c r="Q17" s="16">
        <v>392.3</v>
      </c>
    </row>
    <row r="18" spans="1:17" x14ac:dyDescent="0.25">
      <c r="A18" s="12">
        <v>11</v>
      </c>
      <c r="B18" s="12" t="s">
        <v>28</v>
      </c>
      <c r="C18" s="13">
        <f t="shared" si="0"/>
        <v>20</v>
      </c>
      <c r="D18" s="14">
        <v>12</v>
      </c>
      <c r="E18" s="14">
        <v>5</v>
      </c>
      <c r="F18" s="14">
        <v>3</v>
      </c>
      <c r="G18" s="15">
        <v>15150.21</v>
      </c>
      <c r="H18" s="16">
        <f t="shared" si="1"/>
        <v>303</v>
      </c>
      <c r="I18" s="17">
        <v>1</v>
      </c>
      <c r="J18" s="18">
        <f t="shared" si="2"/>
        <v>21</v>
      </c>
      <c r="K18" s="19">
        <v>115759.88</v>
      </c>
      <c r="L18" s="20">
        <f t="shared" si="3"/>
        <v>115.8</v>
      </c>
      <c r="M18" s="20">
        <v>739.2</v>
      </c>
      <c r="N18" s="20">
        <f t="shared" si="4"/>
        <v>418.8</v>
      </c>
      <c r="O18" s="21">
        <v>21</v>
      </c>
      <c r="P18" s="21">
        <f t="shared" si="5"/>
        <v>0</v>
      </c>
      <c r="Q18" s="16">
        <v>422.9</v>
      </c>
    </row>
    <row r="19" spans="1:17" x14ac:dyDescent="0.25">
      <c r="A19" s="12">
        <v>12</v>
      </c>
      <c r="B19" s="12" t="s">
        <v>29</v>
      </c>
      <c r="C19" s="13">
        <f t="shared" si="0"/>
        <v>30</v>
      </c>
      <c r="D19" s="25">
        <v>17</v>
      </c>
      <c r="E19" s="25">
        <v>11</v>
      </c>
      <c r="F19" s="25">
        <v>2</v>
      </c>
      <c r="G19" s="15">
        <v>15150.21</v>
      </c>
      <c r="H19" s="16">
        <f t="shared" si="1"/>
        <v>454.5</v>
      </c>
      <c r="I19" s="17">
        <v>1</v>
      </c>
      <c r="J19" s="18">
        <f t="shared" si="2"/>
        <v>31</v>
      </c>
      <c r="K19" s="19">
        <v>115759.88</v>
      </c>
      <c r="L19" s="20">
        <f t="shared" si="3"/>
        <v>115.8</v>
      </c>
      <c r="M19" s="20">
        <v>632.29999999999995</v>
      </c>
      <c r="N19" s="20">
        <f t="shared" si="4"/>
        <v>570.29999999999995</v>
      </c>
      <c r="O19" s="21">
        <v>17</v>
      </c>
      <c r="P19" s="21">
        <f t="shared" si="5"/>
        <v>14</v>
      </c>
      <c r="Q19" s="16">
        <v>575.9</v>
      </c>
    </row>
    <row r="20" spans="1:17" x14ac:dyDescent="0.25">
      <c r="A20" s="12">
        <v>13</v>
      </c>
      <c r="B20" s="12" t="s">
        <v>30</v>
      </c>
      <c r="C20" s="13">
        <f t="shared" si="0"/>
        <v>17</v>
      </c>
      <c r="D20" s="14">
        <v>12</v>
      </c>
      <c r="E20" s="14">
        <v>3</v>
      </c>
      <c r="F20" s="14">
        <v>2</v>
      </c>
      <c r="G20" s="15">
        <v>15150.21</v>
      </c>
      <c r="H20" s="16">
        <f t="shared" si="1"/>
        <v>257.60000000000002</v>
      </c>
      <c r="I20" s="20"/>
      <c r="J20" s="18">
        <f t="shared" si="2"/>
        <v>17</v>
      </c>
      <c r="K20" s="19">
        <v>115759.88</v>
      </c>
      <c r="L20" s="20">
        <f t="shared" si="3"/>
        <v>0</v>
      </c>
      <c r="M20" s="20">
        <v>588.4</v>
      </c>
      <c r="N20" s="20">
        <f t="shared" si="4"/>
        <v>257.60000000000002</v>
      </c>
      <c r="O20" s="21">
        <v>22</v>
      </c>
      <c r="P20" s="21">
        <f t="shared" si="5"/>
        <v>-5</v>
      </c>
      <c r="Q20" s="16">
        <v>260.10000000000002</v>
      </c>
    </row>
    <row r="21" spans="1:17" x14ac:dyDescent="0.25">
      <c r="A21" s="12">
        <v>14</v>
      </c>
      <c r="B21" s="12" t="s">
        <v>31</v>
      </c>
      <c r="C21" s="13">
        <f t="shared" si="0"/>
        <v>29</v>
      </c>
      <c r="D21" s="14">
        <v>17</v>
      </c>
      <c r="E21" s="14">
        <v>8</v>
      </c>
      <c r="F21" s="14">
        <v>4</v>
      </c>
      <c r="G21" s="15">
        <v>15150.21</v>
      </c>
      <c r="H21" s="16">
        <f t="shared" si="1"/>
        <v>439.4</v>
      </c>
      <c r="I21" s="17">
        <v>1</v>
      </c>
      <c r="J21" s="18">
        <f t="shared" si="2"/>
        <v>30</v>
      </c>
      <c r="K21" s="19">
        <v>115759.88</v>
      </c>
      <c r="L21" s="20">
        <f t="shared" si="3"/>
        <v>115.8</v>
      </c>
      <c r="M21" s="20">
        <v>722.1</v>
      </c>
      <c r="N21" s="20">
        <f t="shared" si="4"/>
        <v>555.20000000000005</v>
      </c>
      <c r="O21" s="21">
        <v>27</v>
      </c>
      <c r="P21" s="21">
        <f t="shared" si="5"/>
        <v>3</v>
      </c>
      <c r="Q21" s="16">
        <v>560.70000000000005</v>
      </c>
    </row>
    <row r="22" spans="1:17" x14ac:dyDescent="0.25">
      <c r="A22" s="12">
        <v>15</v>
      </c>
      <c r="B22" s="12" t="s">
        <v>32</v>
      </c>
      <c r="C22" s="13">
        <f t="shared" si="0"/>
        <v>20</v>
      </c>
      <c r="D22" s="14">
        <v>12</v>
      </c>
      <c r="E22" s="14">
        <v>6</v>
      </c>
      <c r="F22" s="14">
        <v>2</v>
      </c>
      <c r="G22" s="15">
        <v>15150.21</v>
      </c>
      <c r="H22" s="16">
        <f t="shared" si="1"/>
        <v>303</v>
      </c>
      <c r="I22" s="20"/>
      <c r="J22" s="18">
        <f t="shared" si="2"/>
        <v>20</v>
      </c>
      <c r="K22" s="19">
        <v>115759.88</v>
      </c>
      <c r="L22" s="20">
        <f t="shared" si="3"/>
        <v>0</v>
      </c>
      <c r="M22" s="20">
        <v>401.2</v>
      </c>
      <c r="N22" s="20">
        <f t="shared" si="4"/>
        <v>303</v>
      </c>
      <c r="O22" s="21">
        <v>15</v>
      </c>
      <c r="P22" s="21">
        <f t="shared" si="5"/>
        <v>5</v>
      </c>
      <c r="Q22" s="16">
        <v>306</v>
      </c>
    </row>
    <row r="23" spans="1:17" x14ac:dyDescent="0.25">
      <c r="A23" s="12">
        <v>16</v>
      </c>
      <c r="B23" s="12" t="s">
        <v>33</v>
      </c>
      <c r="C23" s="13">
        <f t="shared" si="0"/>
        <v>40</v>
      </c>
      <c r="D23" s="14">
        <v>27</v>
      </c>
      <c r="E23" s="14">
        <v>8</v>
      </c>
      <c r="F23" s="14">
        <v>5</v>
      </c>
      <c r="G23" s="15">
        <v>15150.21</v>
      </c>
      <c r="H23" s="16">
        <f t="shared" si="1"/>
        <v>606</v>
      </c>
      <c r="I23" s="17">
        <v>1</v>
      </c>
      <c r="J23" s="18">
        <f t="shared" si="2"/>
        <v>41</v>
      </c>
      <c r="K23" s="19">
        <v>115759.88</v>
      </c>
      <c r="L23" s="20">
        <f t="shared" si="3"/>
        <v>115.8</v>
      </c>
      <c r="M23" s="20">
        <v>819.5</v>
      </c>
      <c r="N23" s="20">
        <f t="shared" si="4"/>
        <v>721.8</v>
      </c>
      <c r="O23" s="21">
        <v>24</v>
      </c>
      <c r="P23" s="21">
        <f t="shared" si="5"/>
        <v>17</v>
      </c>
      <c r="Q23" s="16">
        <v>728.9</v>
      </c>
    </row>
    <row r="24" spans="1:17" x14ac:dyDescent="0.25">
      <c r="A24" s="12">
        <v>17</v>
      </c>
      <c r="B24" s="12" t="s">
        <v>34</v>
      </c>
      <c r="C24" s="13">
        <f t="shared" si="0"/>
        <v>47</v>
      </c>
      <c r="D24" s="14">
        <v>22</v>
      </c>
      <c r="E24" s="14">
        <v>20</v>
      </c>
      <c r="F24" s="14">
        <v>5</v>
      </c>
      <c r="G24" s="15">
        <v>15150.21</v>
      </c>
      <c r="H24" s="16">
        <f t="shared" si="1"/>
        <v>712.1</v>
      </c>
      <c r="I24" s="17">
        <v>1</v>
      </c>
      <c r="J24" s="18">
        <f t="shared" si="2"/>
        <v>48</v>
      </c>
      <c r="K24" s="19">
        <v>115759.88</v>
      </c>
      <c r="L24" s="20">
        <f t="shared" si="3"/>
        <v>115.8</v>
      </c>
      <c r="M24" s="20">
        <v>1763.1</v>
      </c>
      <c r="N24" s="20">
        <f t="shared" si="4"/>
        <v>827.9</v>
      </c>
      <c r="O24" s="21">
        <v>46</v>
      </c>
      <c r="P24" s="21">
        <f t="shared" si="5"/>
        <v>2</v>
      </c>
      <c r="Q24" s="16">
        <v>836.1</v>
      </c>
    </row>
    <row r="25" spans="1:17" x14ac:dyDescent="0.25">
      <c r="A25" s="12">
        <v>18</v>
      </c>
      <c r="B25" s="12" t="s">
        <v>35</v>
      </c>
      <c r="C25" s="26">
        <f t="shared" si="0"/>
        <v>20</v>
      </c>
      <c r="D25" s="14">
        <v>10</v>
      </c>
      <c r="E25" s="14">
        <v>7</v>
      </c>
      <c r="F25" s="14">
        <v>3</v>
      </c>
      <c r="G25" s="15">
        <v>15150.21</v>
      </c>
      <c r="H25" s="16">
        <f t="shared" si="1"/>
        <v>303</v>
      </c>
      <c r="I25" s="17">
        <v>1</v>
      </c>
      <c r="J25" s="18">
        <f t="shared" si="2"/>
        <v>21</v>
      </c>
      <c r="K25" s="19">
        <v>115759.88</v>
      </c>
      <c r="L25" s="20">
        <f t="shared" si="3"/>
        <v>115.8</v>
      </c>
      <c r="M25" s="20">
        <v>605.6</v>
      </c>
      <c r="N25" s="20">
        <f t="shared" si="4"/>
        <v>418.8</v>
      </c>
      <c r="O25" s="21">
        <v>16</v>
      </c>
      <c r="P25" s="21">
        <f t="shared" si="5"/>
        <v>5</v>
      </c>
      <c r="Q25" s="16">
        <v>422.9</v>
      </c>
    </row>
    <row r="26" spans="1:17" x14ac:dyDescent="0.25">
      <c r="A26" s="27"/>
      <c r="B26" s="27" t="s">
        <v>36</v>
      </c>
      <c r="C26" s="28">
        <f>SUM(C8:C25)</f>
        <v>603</v>
      </c>
      <c r="D26" s="29">
        <f>SUM(D8:D25)</f>
        <v>331</v>
      </c>
      <c r="E26" s="29">
        <f>SUM(E8:E25)</f>
        <v>192</v>
      </c>
      <c r="F26" s="29">
        <f>SUM(F8:F25)</f>
        <v>80</v>
      </c>
      <c r="G26" s="27"/>
      <c r="H26" s="30">
        <f>SUM(H8:H25)</f>
        <v>9135.6999999999989</v>
      </c>
      <c r="I26" s="31">
        <f>SUM(I8:I25)</f>
        <v>19</v>
      </c>
      <c r="J26" s="31">
        <f>SUM(J8:J25)</f>
        <v>622</v>
      </c>
      <c r="K26" s="32"/>
      <c r="L26" s="32">
        <f t="shared" ref="L26:Q26" si="6">SUM(L8:L25)</f>
        <v>2199.7999999999997</v>
      </c>
      <c r="M26" s="32">
        <f t="shared" si="6"/>
        <v>18120.8</v>
      </c>
      <c r="N26" s="32">
        <f t="shared" si="6"/>
        <v>11335.499999999998</v>
      </c>
      <c r="O26" s="33">
        <f t="shared" si="6"/>
        <v>558</v>
      </c>
      <c r="P26" s="32">
        <f t="shared" si="6"/>
        <v>64</v>
      </c>
      <c r="Q26" s="30">
        <f t="shared" si="6"/>
        <v>11447.2</v>
      </c>
    </row>
  </sheetData>
  <mergeCells count="16">
    <mergeCell ref="Q5:Q6"/>
    <mergeCell ref="A3:Q3"/>
    <mergeCell ref="A5:A6"/>
    <mergeCell ref="B5:B6"/>
    <mergeCell ref="C5:C6"/>
    <mergeCell ref="D5:F5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</mergeCells>
  <pageMargins left="0.78740157480314965" right="0.7165354330708662" top="0.78740157480314965" bottom="0.59055118110236227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Кудрявцева Светлана Геннадьевна</dc:creator>
  <cp:lastModifiedBy>Темразян Сабина Арменовна</cp:lastModifiedBy>
  <cp:lastPrinted>2015-09-14T12:19:42Z</cp:lastPrinted>
  <dcterms:created xsi:type="dcterms:W3CDTF">2015-09-14T07:54:52Z</dcterms:created>
  <dcterms:modified xsi:type="dcterms:W3CDTF">2015-10-14T08:28:56Z</dcterms:modified>
</cp:coreProperties>
</file>