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225" windowWidth="15120" windowHeight="78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7" i="1"/>
  <c r="J18" i="1"/>
  <c r="J19" i="1"/>
  <c r="J20" i="1"/>
  <c r="J21" i="1"/>
  <c r="J22" i="1"/>
  <c r="J23" i="1"/>
  <c r="J24" i="1"/>
  <c r="J8" i="1"/>
  <c r="E9" i="1"/>
  <c r="E10" i="1"/>
  <c r="E12" i="1"/>
  <c r="E14" i="1"/>
  <c r="E15" i="1"/>
  <c r="E16" i="1"/>
  <c r="J16" i="1" s="1"/>
  <c r="E17" i="1"/>
  <c r="E18" i="1"/>
  <c r="E19" i="1"/>
  <c r="E21" i="1"/>
  <c r="E22" i="1"/>
  <c r="D25" i="1"/>
  <c r="E25" i="1" s="1"/>
  <c r="J25" i="1" s="1"/>
  <c r="E8" i="1"/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8" i="1"/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8" i="1"/>
  <c r="G25" i="1"/>
  <c r="M25" i="1" s="1"/>
  <c r="N25" i="1" s="1"/>
  <c r="Q107" i="1" l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</calcChain>
</file>

<file path=xl/sharedStrings.xml><?xml version="1.0" encoding="utf-8"?>
<sst xmlns="http://schemas.openxmlformats.org/spreadsheetml/2006/main" count="33" uniqueCount="33">
  <si>
    <t>№</t>
  </si>
  <si>
    <t>МО</t>
  </si>
  <si>
    <t>Бокситогорский район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</si>
  <si>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</si>
  <si>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</si>
  <si>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</si>
  <si>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</si>
  <si>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</si>
  <si>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</si>
  <si>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</si>
  <si>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</si>
  <si>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</si>
  <si>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</si>
  <si>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</si>
  <si>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</si>
  <si>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</si>
  <si>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</si>
  <si>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</si>
  <si>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</si>
  <si>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Итого:</t>
  </si>
  <si>
    <t xml:space="preserve">Потребность финансирования  на индексацию с 01.01.2015г. размера ЕДК сельским  специалистам из числа педагогических работников, не получающих доплаты по  перерасчету размера ЕДК </t>
  </si>
  <si>
    <t>численность педагогических работников, получающих  ЕДК  (чел.)</t>
  </si>
  <si>
    <t>численность  педагогических работников, получающих ЕДК в "твердых" размерах (чел.)</t>
  </si>
  <si>
    <t>"твердый" размер ЕДК педагогическим работникам   (руб.)</t>
  </si>
  <si>
    <t>численность педагогических работников, получающих ЕДК  с учетом перерасчета (чел.)</t>
  </si>
  <si>
    <t>индексация 4,5% "твердого" размера ЕДК падагогичес ких работников  (руб.)</t>
  </si>
  <si>
    <t>численность иждивенцев  педагогических работников, получающих ЕДК в "твердом" размере (руб.)</t>
  </si>
  <si>
    <t>"твердый" размер ЕДК иждивенцам  педагогических работников    (руб.)</t>
  </si>
  <si>
    <t>индексация 4,5% "твердого" размера ЕДК иждивенцев педагогических работников  (руб.)</t>
  </si>
  <si>
    <t>общий объем финансирования  на индексацию ЕДК педагогическим работникам, не получающим доплату по перерасчету, и их иждивенцам  (руб.) (гр.9 + гр.12)</t>
  </si>
  <si>
    <r>
      <rPr>
        <b/>
        <sz val="10"/>
        <color theme="1"/>
        <rFont val="Calibri"/>
        <family val="2"/>
        <charset val="204"/>
        <scheme val="minor"/>
      </rPr>
      <t>Приложение 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8"/>
        <color theme="1"/>
        <rFont val="Calibri"/>
        <family val="2"/>
        <charset val="204"/>
        <scheme val="minor"/>
      </rPr>
      <t xml:space="preserve">к  финансово-экономическому обоснованию  к проекту областного закона «О внесении изменений  в областные законы «О мерах социальной поддержки отдельных категорий граждан, проживающих в Ленинградской области» и «Об оплате жилья и коммунальных услуг и мерах социальной поддержки специалистов, работающих и проживающих в сельской местности и поселках городского типа Ленинградской области»     
Приложение 1 к  финансово-экономическому обоснованию  к проекту областного закона «О внесении изменений  в областные законы «О мерах социальной поддержки отдельных категорий граждан, проживающих в Ленинградской области» и «Об оплате жилья и коммунальных услуг и мерах социальной поддержки специалистов, работающих и проживающих в сельской местности и поселках городского типа Ленинградской области»     
</t>
    </r>
  </si>
  <si>
    <t>объем финансирования на индексацию ЕДК педагогических работников   (руб.) (гр. 5*гр.8*12 мес.* 1,015  на почтовые расходы)</t>
  </si>
  <si>
    <t xml:space="preserve">объем финансирования на индексацию ЕДК иждивенцам педагогических работников    (руб.) (гр.6*гр.11* 12 мес. *1,015 на почтовые расходы)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</si>
</sst>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3" fontId="0" fillId="0" borderId="0" xfId="0" applyNumberFormat="1"/>
    <xf numFmtId="1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Border="1"/>
    <xf numFmtId="0" fontId="6" fillId="0" borderId="3" xfId="1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/>
    <xf numFmtId="2" fontId="2" fillId="0" borderId="1" xfId="0" applyNumberFormat="1" applyFont="1" applyBorder="1"/>
    <xf numFmtId="0" fontId="6" fillId="0" borderId="4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tabSelected="1" topLeftCell="A12" workbookViewId="0">
      <selection activeCell="A4" sqref="A4:N5"/>
    </sheetView>
  </sheetViews>
  <sheetFormatPr defaultRowHeight="15" x14ac:dyDescent="0.25"/>
  <cols>
    <col min="1" max="1" width="3.7109375" customWidth="1"/>
    <col min="2" max="2" width="18.140625" customWidth="1"/>
    <col min="3" max="3" width="8.7109375" customWidth="1"/>
    <col min="4" max="4" width="10.5703125" customWidth="1"/>
    <col min="5" max="5" width="9.42578125" customWidth="1"/>
    <col min="6" max="6" width="2.85546875" hidden="1" customWidth="1"/>
    <col min="7" max="7" width="9" customWidth="1"/>
    <col min="8" max="8" width="11.28515625" customWidth="1"/>
    <col min="9" max="9" width="10.42578125" customWidth="1"/>
    <col min="10" max="10" width="11.140625" customWidth="1"/>
    <col min="11" max="11" width="11" customWidth="1"/>
    <col min="12" max="12" width="9.85546875" customWidth="1"/>
    <col min="13" max="13" width="11.28515625" customWidth="1"/>
    <col min="14" max="14" width="11.7109375" customWidth="1"/>
  </cols>
  <sheetData>
    <row r="1" spans="1:19" hidden="1" x14ac:dyDescent="0.25"/>
    <row r="2" spans="1:19" ht="13.5" hidden="1" customHeight="1" x14ac:dyDescent="0.25"/>
    <row r="3" spans="1:19" ht="120.75" customHeight="1" x14ac:dyDescent="0.25">
      <c r="I3" s="18" t="s">
        <v>30</v>
      </c>
      <c r="J3" s="18"/>
      <c r="K3" s="18"/>
      <c r="L3" s="18"/>
      <c r="M3" s="18"/>
      <c r="N3" s="18"/>
    </row>
    <row r="4" spans="1:19" ht="27.75" customHeight="1" x14ac:dyDescent="0.25">
      <c r="A4" s="19" t="s">
        <v>20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9" ht="3.7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9" ht="147.75" customHeight="1" x14ac:dyDescent="0.25">
      <c r="A6" s="4" t="s">
        <v>0</v>
      </c>
      <c r="B6" s="4" t="s">
        <v>1</v>
      </c>
      <c r="C6" s="5" t="s">
        <v>21</v>
      </c>
      <c r="D6" s="5" t="s">
        <v>24</v>
      </c>
      <c r="E6" s="5" t="s">
        <v>22</v>
      </c>
      <c r="F6" s="6"/>
      <c r="G6" s="5" t="s">
        <v>26</v>
      </c>
      <c r="H6" s="7" t="s">
        <v>23</v>
      </c>
      <c r="I6" s="7" t="s">
        <v>25</v>
      </c>
      <c r="J6" s="5" t="s">
        <v>31</v>
      </c>
      <c r="K6" s="7" t="s">
        <v>27</v>
      </c>
      <c r="L6" s="7" t="s">
        <v>28</v>
      </c>
      <c r="M6" s="5" t="s">
        <v>32</v>
      </c>
      <c r="N6" s="8" t="s">
        <v>29</v>
      </c>
    </row>
    <row r="7" spans="1:19" ht="15" customHeight="1" x14ac:dyDescent="0.25">
      <c r="A7" s="9">
        <v>1</v>
      </c>
      <c r="B7" s="9">
        <v>2</v>
      </c>
      <c r="C7" s="10">
        <v>3</v>
      </c>
      <c r="D7" s="10">
        <v>4</v>
      </c>
      <c r="E7" s="7">
        <v>5</v>
      </c>
      <c r="F7" s="10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10">
        <v>11</v>
      </c>
      <c r="M7" s="11">
        <v>12</v>
      </c>
      <c r="N7" s="11">
        <v>13</v>
      </c>
    </row>
    <row r="8" spans="1:19" x14ac:dyDescent="0.25">
      <c r="A8" s="12">
        <v>1</v>
      </c>
      <c r="B8" s="12" t="s">
        <v>2</v>
      </c>
      <c r="C8" s="13">
        <v>311</v>
      </c>
      <c r="D8" s="14">
        <v>95</v>
      </c>
      <c r="E8" s="15">
        <f>SUM(C8)-D8</f>
        <v>216</v>
      </c>
      <c r="F8" s="16"/>
      <c r="G8" s="15">
        <v>91</v>
      </c>
      <c r="H8" s="16">
        <v>1503</v>
      </c>
      <c r="I8" s="16">
        <f>SUM(H8)/100*4.5</f>
        <v>67.634999999999991</v>
      </c>
      <c r="J8" s="16">
        <f>SUM(E8)*I8*12*1.015</f>
        <v>177939.56879999998</v>
      </c>
      <c r="K8" s="16">
        <v>301</v>
      </c>
      <c r="L8" s="16">
        <v>13.55</v>
      </c>
      <c r="M8" s="16">
        <f>SUM(G8)*L8*12*1.015</f>
        <v>15018.548999999997</v>
      </c>
      <c r="N8" s="16">
        <f>SUM(J8)+M8</f>
        <v>192958.11779999998</v>
      </c>
      <c r="S8" s="2"/>
    </row>
    <row r="9" spans="1:19" x14ac:dyDescent="0.25">
      <c r="A9" s="12">
        <v>2</v>
      </c>
      <c r="B9" s="12" t="s">
        <v>3</v>
      </c>
      <c r="C9" s="17">
        <v>487</v>
      </c>
      <c r="D9" s="14">
        <v>382</v>
      </c>
      <c r="E9" s="15">
        <f t="shared" ref="E9:E25" si="0">SUM(C9)-D9</f>
        <v>105</v>
      </c>
      <c r="F9" s="16"/>
      <c r="G9" s="15">
        <v>98</v>
      </c>
      <c r="H9" s="16">
        <v>1503</v>
      </c>
      <c r="I9" s="16">
        <f t="shared" ref="I9:I25" si="1">SUM(H9)/100*4.5</f>
        <v>67.634999999999991</v>
      </c>
      <c r="J9" s="16">
        <f t="shared" ref="J9:J25" si="2">SUM(E9)*I9*12*1.015</f>
        <v>86498.401499999978</v>
      </c>
      <c r="K9" s="16">
        <v>301</v>
      </c>
      <c r="L9" s="16">
        <v>13.55</v>
      </c>
      <c r="M9" s="16">
        <f t="shared" ref="M9:M25" si="3">SUM(G9)*L9*12*1.015</f>
        <v>16173.822</v>
      </c>
      <c r="N9" s="16">
        <f t="shared" ref="N9:N25" si="4">SUM(J9)+M9</f>
        <v>102672.22349999998</v>
      </c>
      <c r="S9" s="2"/>
    </row>
    <row r="10" spans="1:19" x14ac:dyDescent="0.25">
      <c r="A10" s="12">
        <v>3</v>
      </c>
      <c r="B10" s="12" t="s">
        <v>4</v>
      </c>
      <c r="C10" s="17">
        <v>404</v>
      </c>
      <c r="D10" s="14">
        <v>360</v>
      </c>
      <c r="E10" s="15">
        <f t="shared" si="0"/>
        <v>44</v>
      </c>
      <c r="F10" s="16"/>
      <c r="G10" s="15">
        <v>39</v>
      </c>
      <c r="H10" s="16">
        <v>1503</v>
      </c>
      <c r="I10" s="16">
        <f t="shared" si="1"/>
        <v>67.634999999999991</v>
      </c>
      <c r="J10" s="16">
        <f t="shared" si="2"/>
        <v>36246.949199999995</v>
      </c>
      <c r="K10" s="16">
        <v>301</v>
      </c>
      <c r="L10" s="16">
        <v>13.55</v>
      </c>
      <c r="M10" s="16">
        <f t="shared" si="3"/>
        <v>6436.5209999999997</v>
      </c>
      <c r="N10" s="16">
        <f t="shared" si="4"/>
        <v>42683.470199999996</v>
      </c>
      <c r="S10" s="2"/>
    </row>
    <row r="11" spans="1:19" x14ac:dyDescent="0.25">
      <c r="A11" s="12">
        <v>4</v>
      </c>
      <c r="B11" s="12" t="s">
        <v>5</v>
      </c>
      <c r="C11" s="17">
        <v>1267</v>
      </c>
      <c r="D11" s="14">
        <v>694</v>
      </c>
      <c r="E11" s="15">
        <v>573</v>
      </c>
      <c r="F11" s="16"/>
      <c r="G11" s="15">
        <v>359</v>
      </c>
      <c r="H11" s="16">
        <v>1503</v>
      </c>
      <c r="I11" s="16">
        <f t="shared" si="1"/>
        <v>67.634999999999991</v>
      </c>
      <c r="J11" s="16">
        <f t="shared" si="2"/>
        <v>472034.1338999999</v>
      </c>
      <c r="K11" s="16">
        <v>301</v>
      </c>
      <c r="L11" s="16">
        <v>13.55</v>
      </c>
      <c r="M11" s="16">
        <f t="shared" si="3"/>
        <v>59249.000999999989</v>
      </c>
      <c r="N11" s="16">
        <f t="shared" si="4"/>
        <v>531283.13489999995</v>
      </c>
      <c r="S11" s="2"/>
    </row>
    <row r="12" spans="1:19" x14ac:dyDescent="0.25">
      <c r="A12" s="12">
        <v>5</v>
      </c>
      <c r="B12" s="12" t="s">
        <v>6</v>
      </c>
      <c r="C12" s="17">
        <v>796</v>
      </c>
      <c r="D12" s="14">
        <v>495</v>
      </c>
      <c r="E12" s="15">
        <f t="shared" si="0"/>
        <v>301</v>
      </c>
      <c r="F12" s="16"/>
      <c r="G12" s="15">
        <v>229</v>
      </c>
      <c r="H12" s="16">
        <v>1503</v>
      </c>
      <c r="I12" s="16">
        <f t="shared" si="1"/>
        <v>67.634999999999991</v>
      </c>
      <c r="J12" s="16">
        <f t="shared" si="2"/>
        <v>247962.08429999996</v>
      </c>
      <c r="K12" s="16">
        <v>301</v>
      </c>
      <c r="L12" s="16">
        <v>13.55</v>
      </c>
      <c r="M12" s="16">
        <f t="shared" si="3"/>
        <v>37793.930999999997</v>
      </c>
      <c r="N12" s="16">
        <f t="shared" si="4"/>
        <v>285756.01529999997</v>
      </c>
      <c r="S12" s="2"/>
    </row>
    <row r="13" spans="1:19" x14ac:dyDescent="0.25">
      <c r="A13" s="12">
        <v>6</v>
      </c>
      <c r="B13" s="12" t="s">
        <v>7</v>
      </c>
      <c r="C13" s="17">
        <v>1080</v>
      </c>
      <c r="D13" s="14">
        <v>572</v>
      </c>
      <c r="E13" s="15">
        <v>508</v>
      </c>
      <c r="F13" s="16"/>
      <c r="G13" s="15">
        <v>259</v>
      </c>
      <c r="H13" s="16">
        <v>1503</v>
      </c>
      <c r="I13" s="16">
        <f t="shared" si="1"/>
        <v>67.634999999999991</v>
      </c>
      <c r="J13" s="16">
        <f t="shared" si="2"/>
        <v>418487.50439999992</v>
      </c>
      <c r="K13" s="16">
        <v>301</v>
      </c>
      <c r="L13" s="16">
        <v>13.55</v>
      </c>
      <c r="M13" s="16">
        <f t="shared" si="3"/>
        <v>42745.100999999995</v>
      </c>
      <c r="N13" s="16">
        <f t="shared" si="4"/>
        <v>461232.60539999988</v>
      </c>
      <c r="S13" s="2"/>
    </row>
    <row r="14" spans="1:19" x14ac:dyDescent="0.25">
      <c r="A14" s="12">
        <v>7</v>
      </c>
      <c r="B14" s="12" t="s">
        <v>8</v>
      </c>
      <c r="C14" s="17">
        <v>182</v>
      </c>
      <c r="D14" s="14">
        <v>63</v>
      </c>
      <c r="E14" s="15">
        <f t="shared" si="0"/>
        <v>119</v>
      </c>
      <c r="F14" s="16"/>
      <c r="G14" s="15">
        <v>62</v>
      </c>
      <c r="H14" s="16">
        <v>1503</v>
      </c>
      <c r="I14" s="16">
        <f t="shared" si="1"/>
        <v>67.634999999999991</v>
      </c>
      <c r="J14" s="16">
        <f t="shared" si="2"/>
        <v>98031.521699999968</v>
      </c>
      <c r="K14" s="16">
        <v>301</v>
      </c>
      <c r="L14" s="16">
        <v>13.55</v>
      </c>
      <c r="M14" s="16">
        <f t="shared" si="3"/>
        <v>10232.418</v>
      </c>
      <c r="N14" s="16">
        <f t="shared" si="4"/>
        <v>108263.93969999997</v>
      </c>
      <c r="S14" s="2"/>
    </row>
    <row r="15" spans="1:19" x14ac:dyDescent="0.25">
      <c r="A15" s="12">
        <v>8</v>
      </c>
      <c r="B15" s="12" t="s">
        <v>9</v>
      </c>
      <c r="C15" s="17">
        <v>225</v>
      </c>
      <c r="D15" s="14">
        <v>150</v>
      </c>
      <c r="E15" s="15">
        <f t="shared" si="0"/>
        <v>75</v>
      </c>
      <c r="F15" s="16"/>
      <c r="G15" s="15">
        <v>55</v>
      </c>
      <c r="H15" s="16">
        <v>1503</v>
      </c>
      <c r="I15" s="16">
        <f t="shared" si="1"/>
        <v>67.634999999999991</v>
      </c>
      <c r="J15" s="16">
        <f t="shared" si="2"/>
        <v>61784.57249999998</v>
      </c>
      <c r="K15" s="16">
        <v>301</v>
      </c>
      <c r="L15" s="16">
        <v>13.55</v>
      </c>
      <c r="M15" s="16">
        <f t="shared" si="3"/>
        <v>9077.1449999999986</v>
      </c>
      <c r="N15" s="16">
        <f t="shared" si="4"/>
        <v>70861.717499999984</v>
      </c>
      <c r="S15" s="2"/>
    </row>
    <row r="16" spans="1:19" x14ac:dyDescent="0.25">
      <c r="A16" s="12">
        <v>9</v>
      </c>
      <c r="B16" s="12" t="s">
        <v>10</v>
      </c>
      <c r="C16" s="17">
        <v>431</v>
      </c>
      <c r="D16" s="14">
        <v>256</v>
      </c>
      <c r="E16" s="15">
        <f t="shared" si="0"/>
        <v>175</v>
      </c>
      <c r="F16" s="16"/>
      <c r="G16" s="15">
        <v>132</v>
      </c>
      <c r="H16" s="16">
        <v>1503</v>
      </c>
      <c r="I16" s="16">
        <f t="shared" si="1"/>
        <v>67.634999999999991</v>
      </c>
      <c r="J16" s="16">
        <f t="shared" si="2"/>
        <v>144164.00249999994</v>
      </c>
      <c r="K16" s="16">
        <v>301</v>
      </c>
      <c r="L16" s="16">
        <v>13.55</v>
      </c>
      <c r="M16" s="16">
        <f t="shared" si="3"/>
        <v>21785.147999999997</v>
      </c>
      <c r="N16" s="16">
        <f t="shared" si="4"/>
        <v>165949.15049999993</v>
      </c>
      <c r="S16" s="2"/>
    </row>
    <row r="17" spans="1:19" x14ac:dyDescent="0.25">
      <c r="A17" s="12">
        <v>10</v>
      </c>
      <c r="B17" s="12" t="s">
        <v>11</v>
      </c>
      <c r="C17" s="17">
        <v>158</v>
      </c>
      <c r="D17" s="14">
        <v>91</v>
      </c>
      <c r="E17" s="15">
        <f t="shared" si="0"/>
        <v>67</v>
      </c>
      <c r="F17" s="16"/>
      <c r="G17" s="15">
        <v>29</v>
      </c>
      <c r="H17" s="16">
        <v>1503</v>
      </c>
      <c r="I17" s="16">
        <f t="shared" si="1"/>
        <v>67.634999999999991</v>
      </c>
      <c r="J17" s="16">
        <f t="shared" si="2"/>
        <v>55194.218099999991</v>
      </c>
      <c r="K17" s="16">
        <v>301</v>
      </c>
      <c r="L17" s="16">
        <v>13.55</v>
      </c>
      <c r="M17" s="16">
        <f t="shared" si="3"/>
        <v>4786.1310000000003</v>
      </c>
      <c r="N17" s="16">
        <f t="shared" si="4"/>
        <v>59980.349099999992</v>
      </c>
      <c r="S17" s="2"/>
    </row>
    <row r="18" spans="1:19" x14ac:dyDescent="0.25">
      <c r="A18" s="12">
        <v>11</v>
      </c>
      <c r="B18" s="12" t="s">
        <v>12</v>
      </c>
      <c r="C18" s="17">
        <v>749</v>
      </c>
      <c r="D18" s="14">
        <v>409</v>
      </c>
      <c r="E18" s="15">
        <f t="shared" si="0"/>
        <v>340</v>
      </c>
      <c r="F18" s="16"/>
      <c r="G18" s="15">
        <v>199</v>
      </c>
      <c r="H18" s="16">
        <v>1503</v>
      </c>
      <c r="I18" s="16">
        <f t="shared" si="1"/>
        <v>67.634999999999991</v>
      </c>
      <c r="J18" s="16">
        <f t="shared" si="2"/>
        <v>280090.06199999998</v>
      </c>
      <c r="K18" s="16">
        <v>301</v>
      </c>
      <c r="L18" s="16">
        <v>13.55</v>
      </c>
      <c r="M18" s="16">
        <f t="shared" si="3"/>
        <v>32842.760999999999</v>
      </c>
      <c r="N18" s="16">
        <f t="shared" si="4"/>
        <v>312932.82299999997</v>
      </c>
      <c r="S18" s="2"/>
    </row>
    <row r="19" spans="1:19" x14ac:dyDescent="0.25">
      <c r="A19" s="12">
        <v>12</v>
      </c>
      <c r="B19" s="12" t="s">
        <v>13</v>
      </c>
      <c r="C19" s="17">
        <v>354</v>
      </c>
      <c r="D19" s="14">
        <v>221</v>
      </c>
      <c r="E19" s="15">
        <f t="shared" si="0"/>
        <v>133</v>
      </c>
      <c r="F19" s="16"/>
      <c r="G19" s="15">
        <v>81</v>
      </c>
      <c r="H19" s="16">
        <v>1503</v>
      </c>
      <c r="I19" s="16">
        <f t="shared" si="1"/>
        <v>67.634999999999991</v>
      </c>
      <c r="J19" s="16">
        <f t="shared" si="2"/>
        <v>109564.64189999997</v>
      </c>
      <c r="K19" s="16">
        <v>301</v>
      </c>
      <c r="L19" s="16">
        <v>13.55</v>
      </c>
      <c r="M19" s="16">
        <f t="shared" si="3"/>
        <v>13368.158999999998</v>
      </c>
      <c r="N19" s="16">
        <f t="shared" si="4"/>
        <v>122932.80089999997</v>
      </c>
      <c r="S19" s="2"/>
    </row>
    <row r="20" spans="1:19" x14ac:dyDescent="0.25">
      <c r="A20" s="12">
        <v>13</v>
      </c>
      <c r="B20" s="12" t="s">
        <v>14</v>
      </c>
      <c r="C20" s="17">
        <v>250</v>
      </c>
      <c r="D20" s="14">
        <v>120</v>
      </c>
      <c r="E20" s="15">
        <v>130</v>
      </c>
      <c r="F20" s="16"/>
      <c r="G20" s="15">
        <v>43</v>
      </c>
      <c r="H20" s="16">
        <v>1503</v>
      </c>
      <c r="I20" s="16">
        <f t="shared" si="1"/>
        <v>67.634999999999991</v>
      </c>
      <c r="J20" s="16">
        <f t="shared" si="2"/>
        <v>107093.25899999998</v>
      </c>
      <c r="K20" s="16">
        <v>301</v>
      </c>
      <c r="L20" s="16">
        <v>13.55</v>
      </c>
      <c r="M20" s="16">
        <f t="shared" si="3"/>
        <v>7096.6769999999988</v>
      </c>
      <c r="N20" s="16">
        <f t="shared" si="4"/>
        <v>114189.93599999997</v>
      </c>
      <c r="S20" s="2"/>
    </row>
    <row r="21" spans="1:19" x14ac:dyDescent="0.25">
      <c r="A21" s="12">
        <v>14</v>
      </c>
      <c r="B21" s="12" t="s">
        <v>15</v>
      </c>
      <c r="C21" s="17">
        <v>662</v>
      </c>
      <c r="D21" s="14">
        <v>350</v>
      </c>
      <c r="E21" s="15">
        <f t="shared" si="0"/>
        <v>312</v>
      </c>
      <c r="F21" s="16"/>
      <c r="G21" s="15">
        <v>175</v>
      </c>
      <c r="H21" s="16">
        <v>1503</v>
      </c>
      <c r="I21" s="16">
        <f t="shared" si="1"/>
        <v>67.634999999999991</v>
      </c>
      <c r="J21" s="16">
        <f t="shared" si="2"/>
        <v>257023.82159999991</v>
      </c>
      <c r="K21" s="16">
        <v>301</v>
      </c>
      <c r="L21" s="16">
        <v>13.55</v>
      </c>
      <c r="M21" s="16">
        <f t="shared" si="3"/>
        <v>28881.824999999997</v>
      </c>
      <c r="N21" s="16">
        <f t="shared" si="4"/>
        <v>285905.64659999992</v>
      </c>
      <c r="S21" s="2"/>
    </row>
    <row r="22" spans="1:19" x14ac:dyDescent="0.25">
      <c r="A22" s="12">
        <v>15</v>
      </c>
      <c r="B22" s="12" t="s">
        <v>16</v>
      </c>
      <c r="C22" s="17">
        <v>104</v>
      </c>
      <c r="D22" s="14">
        <v>33</v>
      </c>
      <c r="E22" s="15">
        <f t="shared" si="0"/>
        <v>71</v>
      </c>
      <c r="F22" s="16"/>
      <c r="G22" s="15">
        <v>19</v>
      </c>
      <c r="H22" s="16">
        <v>1503</v>
      </c>
      <c r="I22" s="16">
        <f t="shared" si="1"/>
        <v>67.634999999999991</v>
      </c>
      <c r="J22" s="16">
        <f t="shared" si="2"/>
        <v>58489.395299999982</v>
      </c>
      <c r="K22" s="16">
        <v>301</v>
      </c>
      <c r="L22" s="16">
        <v>13.55</v>
      </c>
      <c r="M22" s="16">
        <f t="shared" si="3"/>
        <v>3135.7409999999995</v>
      </c>
      <c r="N22" s="16">
        <f t="shared" si="4"/>
        <v>61625.136299999984</v>
      </c>
      <c r="S22" s="2"/>
    </row>
    <row r="23" spans="1:19" x14ac:dyDescent="0.25">
      <c r="A23" s="12">
        <v>16</v>
      </c>
      <c r="B23" s="12" t="s">
        <v>17</v>
      </c>
      <c r="C23" s="17">
        <v>194</v>
      </c>
      <c r="D23" s="14">
        <v>138</v>
      </c>
      <c r="E23" s="15">
        <v>56</v>
      </c>
      <c r="F23" s="16"/>
      <c r="G23" s="15">
        <v>50</v>
      </c>
      <c r="H23" s="16">
        <v>1503</v>
      </c>
      <c r="I23" s="16">
        <f t="shared" si="1"/>
        <v>67.634999999999991</v>
      </c>
      <c r="J23" s="16">
        <f t="shared" si="2"/>
        <v>46132.48079999999</v>
      </c>
      <c r="K23" s="16">
        <v>301</v>
      </c>
      <c r="L23" s="16">
        <v>13.55</v>
      </c>
      <c r="M23" s="16">
        <f t="shared" si="3"/>
        <v>8251.9499999999989</v>
      </c>
      <c r="N23" s="16">
        <f t="shared" si="4"/>
        <v>54384.430799999987</v>
      </c>
      <c r="S23" s="2"/>
    </row>
    <row r="24" spans="1:19" x14ac:dyDescent="0.25">
      <c r="A24" s="12">
        <v>17</v>
      </c>
      <c r="B24" s="12" t="s">
        <v>18</v>
      </c>
      <c r="C24" s="17">
        <v>398</v>
      </c>
      <c r="D24" s="14">
        <v>377</v>
      </c>
      <c r="E24" s="15">
        <v>21</v>
      </c>
      <c r="F24" s="16"/>
      <c r="G24" s="15">
        <v>6</v>
      </c>
      <c r="H24" s="16">
        <v>1503</v>
      </c>
      <c r="I24" s="16">
        <f t="shared" si="1"/>
        <v>67.634999999999991</v>
      </c>
      <c r="J24" s="16">
        <f t="shared" si="2"/>
        <v>17299.680299999996</v>
      </c>
      <c r="K24" s="16">
        <v>301</v>
      </c>
      <c r="L24" s="16">
        <v>13.55</v>
      </c>
      <c r="M24" s="16">
        <f t="shared" si="3"/>
        <v>990.23400000000004</v>
      </c>
      <c r="N24" s="16">
        <f t="shared" si="4"/>
        <v>18289.914299999997</v>
      </c>
      <c r="S24" s="2"/>
    </row>
    <row r="25" spans="1:19" ht="15" customHeight="1" x14ac:dyDescent="0.25">
      <c r="A25" s="12"/>
      <c r="B25" s="12" t="s">
        <v>19</v>
      </c>
      <c r="C25" s="17">
        <v>8052</v>
      </c>
      <c r="D25" s="14">
        <f>SUM(D8:D24)</f>
        <v>4806</v>
      </c>
      <c r="E25" s="15">
        <f t="shared" si="0"/>
        <v>3246</v>
      </c>
      <c r="F25" s="16"/>
      <c r="G25" s="15">
        <f>SUM(G8:G24)</f>
        <v>1926</v>
      </c>
      <c r="H25" s="16">
        <v>1503</v>
      </c>
      <c r="I25" s="16">
        <f t="shared" si="1"/>
        <v>67.634999999999991</v>
      </c>
      <c r="J25" s="16">
        <f t="shared" si="2"/>
        <v>2674036.2977999994</v>
      </c>
      <c r="K25" s="16">
        <v>301</v>
      </c>
      <c r="L25" s="16">
        <v>13.55</v>
      </c>
      <c r="M25" s="16">
        <f t="shared" si="3"/>
        <v>317865.114</v>
      </c>
      <c r="N25" s="16">
        <f t="shared" si="4"/>
        <v>2991901.4117999994</v>
      </c>
      <c r="S25" s="2"/>
    </row>
    <row r="26" spans="1:19" x14ac:dyDescent="0.25">
      <c r="E26" s="2"/>
      <c r="J26" s="3"/>
      <c r="S26" s="2"/>
    </row>
    <row r="107" spans="16:17" x14ac:dyDescent="0.25">
      <c r="P107">
        <v>125</v>
      </c>
      <c r="Q107" s="2">
        <f>SUM(P107)*0.5</f>
        <v>62.5</v>
      </c>
    </row>
    <row r="108" spans="16:17" x14ac:dyDescent="0.25">
      <c r="P108">
        <v>11</v>
      </c>
      <c r="Q108" s="2">
        <f t="shared" ref="Q108:Q125" si="5">SUM(P108)*0.5</f>
        <v>5.5</v>
      </c>
    </row>
    <row r="109" spans="16:17" x14ac:dyDescent="0.25">
      <c r="P109">
        <v>90</v>
      </c>
      <c r="Q109" s="2">
        <f t="shared" si="5"/>
        <v>45</v>
      </c>
    </row>
    <row r="110" spans="16:17" x14ac:dyDescent="0.25">
      <c r="P110">
        <v>625</v>
      </c>
      <c r="Q110" s="2">
        <f t="shared" si="5"/>
        <v>312.5</v>
      </c>
    </row>
    <row r="111" spans="16:17" x14ac:dyDescent="0.25">
      <c r="P111">
        <v>263</v>
      </c>
      <c r="Q111" s="2">
        <f t="shared" si="5"/>
        <v>131.5</v>
      </c>
    </row>
    <row r="112" spans="16:17" x14ac:dyDescent="0.25">
      <c r="P112">
        <v>657</v>
      </c>
      <c r="Q112" s="2">
        <f t="shared" si="5"/>
        <v>328.5</v>
      </c>
    </row>
    <row r="113" spans="16:17" x14ac:dyDescent="0.25">
      <c r="P113">
        <v>217</v>
      </c>
      <c r="Q113" s="2">
        <f t="shared" si="5"/>
        <v>108.5</v>
      </c>
    </row>
    <row r="114" spans="16:17" x14ac:dyDescent="0.25">
      <c r="P114">
        <v>666</v>
      </c>
      <c r="Q114" s="2">
        <f t="shared" si="5"/>
        <v>333</v>
      </c>
    </row>
    <row r="115" spans="16:17" x14ac:dyDescent="0.25">
      <c r="P115">
        <v>316</v>
      </c>
      <c r="Q115" s="2">
        <f t="shared" si="5"/>
        <v>158</v>
      </c>
    </row>
    <row r="116" spans="16:17" x14ac:dyDescent="0.25">
      <c r="P116">
        <v>68</v>
      </c>
      <c r="Q116" s="2">
        <f t="shared" si="5"/>
        <v>34</v>
      </c>
    </row>
    <row r="117" spans="16:17" x14ac:dyDescent="0.25">
      <c r="P117">
        <v>15</v>
      </c>
      <c r="Q117" s="2">
        <f t="shared" si="5"/>
        <v>7.5</v>
      </c>
    </row>
    <row r="118" spans="16:17" x14ac:dyDescent="0.25">
      <c r="P118">
        <v>114</v>
      </c>
      <c r="Q118" s="2">
        <f t="shared" si="5"/>
        <v>57</v>
      </c>
    </row>
    <row r="119" spans="16:17" x14ac:dyDescent="0.25">
      <c r="P119">
        <v>92</v>
      </c>
      <c r="Q119" s="2">
        <f t="shared" si="5"/>
        <v>46</v>
      </c>
    </row>
    <row r="120" spans="16:17" x14ac:dyDescent="0.25">
      <c r="P120">
        <v>124</v>
      </c>
      <c r="Q120" s="2">
        <f t="shared" si="5"/>
        <v>62</v>
      </c>
    </row>
    <row r="121" spans="16:17" x14ac:dyDescent="0.25">
      <c r="P121">
        <v>134</v>
      </c>
      <c r="Q121" s="2">
        <f t="shared" si="5"/>
        <v>67</v>
      </c>
    </row>
    <row r="122" spans="16:17" x14ac:dyDescent="0.25">
      <c r="P122">
        <v>327</v>
      </c>
      <c r="Q122" s="2">
        <f t="shared" si="5"/>
        <v>163.5</v>
      </c>
    </row>
    <row r="123" spans="16:17" x14ac:dyDescent="0.25">
      <c r="P123">
        <v>597</v>
      </c>
      <c r="Q123" s="2">
        <f t="shared" si="5"/>
        <v>298.5</v>
      </c>
    </row>
    <row r="124" spans="16:17" x14ac:dyDescent="0.25">
      <c r="P124">
        <v>151</v>
      </c>
      <c r="Q124" s="2">
        <f t="shared" si="5"/>
        <v>75.5</v>
      </c>
    </row>
    <row r="125" spans="16:17" x14ac:dyDescent="0.25">
      <c r="P125" s="1">
        <v>4592</v>
      </c>
      <c r="Q125" s="2">
        <f t="shared" si="5"/>
        <v>2296</v>
      </c>
    </row>
  </sheetData>
  <mergeCells count="2">
    <mergeCell ref="A4:N5"/>
    <mergeCell ref="I3:N3"/>
  </mergeCells>
  <pageMargins left="0.39370078740157483" right="0.19685039370078741" top="0.15748031496062992" bottom="0.15748031496062992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2014-03-28T11:53:18Z</dcterms:modified>
</cp:coreProperties>
</file>