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N7" i="1" l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6" i="1"/>
  <c r="M23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J23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6" i="1"/>
  <c r="G23" i="1"/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6" i="1"/>
  <c r="E23" i="1"/>
  <c r="D23" i="1" s="1"/>
  <c r="C23" i="1" l="1"/>
  <c r="Q105" i="1" l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</calcChain>
</file>

<file path=xl/sharedStrings.xml><?xml version="1.0" encoding="utf-8"?>
<sst xmlns="http://schemas.openxmlformats.org/spreadsheetml/2006/main" count="37" uniqueCount="37">
  <si>
    <t>№</t>
  </si>
  <si>
    <t>МО</t>
  </si>
  <si>
    <t>Бокситогорский район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</si>
  <si>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</si>
  <si>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</si>
  <si>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</si>
  <si>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</si>
  <si>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</si>
  <si>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</si>
  <si>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</si>
  <si>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</si>
  <si>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</si>
  <si>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</si>
  <si>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</si>
  <si>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</si>
  <si>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</si>
  <si>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</si>
  <si>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</si>
  <si>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</si>
  <si>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Итого:</t>
  </si>
  <si>
    <t>ср.р-р166,59</t>
  </si>
  <si>
    <t xml:space="preserve">Потребность финансирования  на индексацию с 01.01.2015г. размера ЕДК сельским  специалистам (за исключением  педагогических работников), не получающих доплаты по  перерасчету размера ЕДК </t>
  </si>
  <si>
    <t>численность сельских специалистов, получающих  ЕДК  (чел.)</t>
  </si>
  <si>
    <t>численность  сельских специалистов, получающих ЕДК  с учетом перерасчета (чел.)</t>
  </si>
  <si>
    <t>численность   сельских специалистов, получающих ЕДК в "твердых" размерах (чел.)</t>
  </si>
  <si>
    <t>"твердый" размер ЕДК  сельским специалистам   (руб.)</t>
  </si>
  <si>
    <t>индексация 4,5% "твердого" размера ЕДК сельским специалистам (руб.)</t>
  </si>
  <si>
    <t>численность иждивенцев сельских  специалистов, получающих ЕДК в "твердом" размере (руб.)</t>
  </si>
  <si>
    <t>"твердый" размер ЕДК иждивенцам сельских специалистов работников    (руб.)</t>
  </si>
  <si>
    <t>индексация 4,5% "твердого" размера ЕДК иждивенцев   сельских специалистов  (руб.)</t>
  </si>
  <si>
    <t>общий объем финансирования  на индексацию ЕДК сельских специалистов, не получающим доплату по перерасчету, и их иждивенцам  (руб.) (гр.9 + гр.12)</t>
  </si>
  <si>
    <t>ср.р-р 531,94</t>
  </si>
  <si>
    <t>ср.р-р 23,94</t>
  </si>
  <si>
    <t>ср. р-р 7,50</t>
  </si>
  <si>
    <r>
      <t xml:space="preserve">Приложение 3 </t>
    </r>
    <r>
      <rPr>
        <sz val="8"/>
        <color theme="1"/>
        <rFont val="Calibri"/>
        <family val="2"/>
        <charset val="204"/>
        <scheme val="minor"/>
      </rPr>
      <t xml:space="preserve">к  финансово-экономическому обоснованию  к проекту областного закона «О внесении изменений  в областные законы «О мерах социальной поддержки отдельных категорий граждан, проживающих в Ленинградской области» и «Об оплате жилья и коммунальных услуг и мерах социальной поддержки специалистов, работающих и проживающих в сельской местности и поселках городского типа Ленинградской области»     
Приложение 1 к  финансово-экономическому обоснованию  к проекту областного закона «О внесении изменений  в областные законы «О мерах социальной поддержки отдельных категорий граждан, проживающих в Ленинградской области» и «Об оплате жилья и коммунальных услуг и мерах социальной поддержки специалистов, работающих и проживающих в сельской местности и поселках городского типа Ленинградской области»     
</t>
    </r>
  </si>
  <si>
    <t>объем финансирования на индексацию ЕДК сельским специалистам     (руб.) (гр. 5*гр.8*12 мес.* 1,015 на почтовые расходы)</t>
  </si>
  <si>
    <t>объем финансирования на индексацию ЕДК иждивенцам  сельских специалистов   (руб.) (гр.6*гр.11* 12 мес. *1,015 на почтовые расходы)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</si>
</sst>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0" fillId="0" borderId="0" xfId="0" applyNumberFormat="1"/>
    <xf numFmtId="1" fontId="0" fillId="0" borderId="0" xfId="0" applyNumberFormat="1"/>
    <xf numFmtId="0" fontId="1" fillId="0" borderId="1" xfId="0" applyFont="1" applyBorder="1"/>
    <xf numFmtId="1" fontId="1" fillId="0" borderId="1" xfId="0" applyNumberFormat="1" applyFont="1" applyBorder="1"/>
    <xf numFmtId="2" fontId="1" fillId="0" borderId="1" xfId="0" applyNumberFormat="1" applyFont="1" applyBorder="1"/>
    <xf numFmtId="0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/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3"/>
  <sheetViews>
    <sheetView tabSelected="1" workbookViewId="0">
      <selection activeCell="P12" sqref="P12"/>
    </sheetView>
  </sheetViews>
  <sheetFormatPr defaultRowHeight="15" x14ac:dyDescent="0.25"/>
  <cols>
    <col min="1" max="1" width="3.7109375" customWidth="1"/>
    <col min="2" max="2" width="18.140625" customWidth="1"/>
    <col min="3" max="3" width="8.7109375" customWidth="1"/>
    <col min="4" max="4" width="9.7109375" customWidth="1"/>
    <col min="5" max="5" width="9.42578125" customWidth="1"/>
    <col min="6" max="6" width="2.85546875" hidden="1" customWidth="1"/>
    <col min="7" max="7" width="9" customWidth="1"/>
    <col min="8" max="8" width="11.28515625" customWidth="1"/>
    <col min="9" max="9" width="10.42578125" customWidth="1"/>
    <col min="10" max="10" width="11.140625" customWidth="1"/>
    <col min="11" max="11" width="11" customWidth="1"/>
    <col min="12" max="12" width="9.85546875" customWidth="1"/>
    <col min="13" max="13" width="11.28515625" customWidth="1"/>
    <col min="14" max="14" width="11.7109375" customWidth="1"/>
  </cols>
  <sheetData>
    <row r="1" spans="1:19" ht="70.5" customHeight="1" x14ac:dyDescent="0.25">
      <c r="J1" s="15" t="s">
        <v>34</v>
      </c>
      <c r="K1" s="15"/>
      <c r="L1" s="15"/>
      <c r="M1" s="15"/>
      <c r="N1" s="15"/>
    </row>
    <row r="2" spans="1:19" x14ac:dyDescent="0.25">
      <c r="A2" s="13" t="s">
        <v>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9" ht="17.2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9" ht="152.25" customHeight="1" x14ac:dyDescent="0.25">
      <c r="A4" s="16" t="s">
        <v>0</v>
      </c>
      <c r="B4" s="16" t="s">
        <v>1</v>
      </c>
      <c r="C4" s="17" t="s">
        <v>22</v>
      </c>
      <c r="D4" s="17" t="s">
        <v>23</v>
      </c>
      <c r="E4" s="17" t="s">
        <v>24</v>
      </c>
      <c r="F4" s="18"/>
      <c r="G4" s="17" t="s">
        <v>27</v>
      </c>
      <c r="H4" s="19" t="s">
        <v>25</v>
      </c>
      <c r="I4" s="19" t="s">
        <v>26</v>
      </c>
      <c r="J4" s="17" t="s">
        <v>35</v>
      </c>
      <c r="K4" s="19" t="s">
        <v>28</v>
      </c>
      <c r="L4" s="19" t="s">
        <v>29</v>
      </c>
      <c r="M4" s="17" t="s">
        <v>36</v>
      </c>
      <c r="N4" s="20" t="s">
        <v>30</v>
      </c>
    </row>
    <row r="5" spans="1:19" ht="18.75" customHeight="1" x14ac:dyDescent="0.25">
      <c r="A5" s="21">
        <v>1</v>
      </c>
      <c r="B5" s="21">
        <v>2</v>
      </c>
      <c r="C5" s="22">
        <v>3</v>
      </c>
      <c r="D5" s="22">
        <v>4</v>
      </c>
      <c r="E5" s="19">
        <v>5</v>
      </c>
      <c r="F5" s="22"/>
      <c r="G5" s="22">
        <v>6</v>
      </c>
      <c r="H5" s="22">
        <v>7</v>
      </c>
      <c r="I5" s="22">
        <v>8</v>
      </c>
      <c r="J5" s="22">
        <v>9</v>
      </c>
      <c r="K5" s="22">
        <v>10</v>
      </c>
      <c r="L5" s="22">
        <v>11</v>
      </c>
      <c r="M5" s="23">
        <v>12</v>
      </c>
      <c r="N5" s="23">
        <v>13</v>
      </c>
    </row>
    <row r="6" spans="1:19" x14ac:dyDescent="0.25">
      <c r="A6" s="3">
        <v>1</v>
      </c>
      <c r="B6" s="3" t="s">
        <v>2</v>
      </c>
      <c r="C6" s="6">
        <v>137</v>
      </c>
      <c r="D6" s="11">
        <f>SUM(C6)-E6</f>
        <v>104</v>
      </c>
      <c r="E6" s="11">
        <v>33</v>
      </c>
      <c r="F6" s="5"/>
      <c r="G6" s="4">
        <v>5</v>
      </c>
      <c r="H6" s="5">
        <v>496</v>
      </c>
      <c r="I6" s="5">
        <f>SUM(H6)/100*4.5</f>
        <v>22.32</v>
      </c>
      <c r="J6" s="12">
        <f>SUM(E6)*I6*12*1.015</f>
        <v>8971.3008000000009</v>
      </c>
      <c r="K6" s="5">
        <v>139</v>
      </c>
      <c r="L6" s="5">
        <v>6.26</v>
      </c>
      <c r="M6" s="5">
        <f>SUM(G6)*L6*12*1.015</f>
        <v>381.23399999999992</v>
      </c>
      <c r="N6" s="5">
        <f>SUM(J6)+M6</f>
        <v>9352.5348000000013</v>
      </c>
      <c r="S6" s="2"/>
    </row>
    <row r="7" spans="1:19" x14ac:dyDescent="0.25">
      <c r="A7" s="3">
        <v>2</v>
      </c>
      <c r="B7" s="3" t="s">
        <v>3</v>
      </c>
      <c r="C7" s="7">
        <v>85</v>
      </c>
      <c r="D7" s="11">
        <f t="shared" ref="D7:D23" si="0">SUM(C7)-E7</f>
        <v>65</v>
      </c>
      <c r="E7" s="11">
        <v>20</v>
      </c>
      <c r="F7" s="5"/>
      <c r="G7" s="4">
        <v>17</v>
      </c>
      <c r="H7" s="5">
        <v>570</v>
      </c>
      <c r="I7" s="5">
        <f t="shared" ref="I7:I22" si="1">SUM(H7)/100*4.5</f>
        <v>25.650000000000002</v>
      </c>
      <c r="J7" s="12">
        <f t="shared" ref="J7:J22" si="2">SUM(E7)*I7*12*1.015</f>
        <v>6248.3399999999992</v>
      </c>
      <c r="K7" s="5">
        <v>168</v>
      </c>
      <c r="L7" s="5">
        <f t="shared" ref="L7:L22" si="3">SUM(K7)/100*4.5</f>
        <v>7.56</v>
      </c>
      <c r="M7" s="5">
        <f t="shared" ref="M7:M22" si="4">SUM(G7)*L7*12*1.015</f>
        <v>1565.3735999999997</v>
      </c>
      <c r="N7" s="5">
        <f t="shared" ref="N7:N23" si="5">SUM(J7)+M7</f>
        <v>7813.7135999999991</v>
      </c>
      <c r="S7" s="2"/>
    </row>
    <row r="8" spans="1:19" x14ac:dyDescent="0.25">
      <c r="A8" s="3">
        <v>3</v>
      </c>
      <c r="B8" s="3" t="s">
        <v>4</v>
      </c>
      <c r="C8" s="7">
        <v>108</v>
      </c>
      <c r="D8" s="11">
        <f t="shared" si="0"/>
        <v>82</v>
      </c>
      <c r="E8" s="11">
        <v>26</v>
      </c>
      <c r="F8" s="5"/>
      <c r="G8" s="4">
        <v>8</v>
      </c>
      <c r="H8" s="5">
        <v>573</v>
      </c>
      <c r="I8" s="5">
        <f t="shared" si="1"/>
        <v>25.785000000000004</v>
      </c>
      <c r="J8" s="12">
        <f t="shared" si="2"/>
        <v>8165.5938000000006</v>
      </c>
      <c r="K8" s="5">
        <v>147</v>
      </c>
      <c r="L8" s="5">
        <f t="shared" si="3"/>
        <v>6.6150000000000002</v>
      </c>
      <c r="M8" s="5">
        <f t="shared" si="4"/>
        <v>644.5655999999999</v>
      </c>
      <c r="N8" s="5">
        <f t="shared" si="5"/>
        <v>8810.1594000000005</v>
      </c>
      <c r="S8" s="2"/>
    </row>
    <row r="9" spans="1:19" x14ac:dyDescent="0.25">
      <c r="A9" s="3">
        <v>4</v>
      </c>
      <c r="B9" s="3" t="s">
        <v>5</v>
      </c>
      <c r="C9" s="7">
        <v>452</v>
      </c>
      <c r="D9" s="11">
        <f t="shared" si="0"/>
        <v>344</v>
      </c>
      <c r="E9" s="11">
        <v>108</v>
      </c>
      <c r="F9" s="5"/>
      <c r="G9" s="4">
        <v>74</v>
      </c>
      <c r="H9" s="5">
        <v>560</v>
      </c>
      <c r="I9" s="5">
        <f t="shared" si="1"/>
        <v>25.2</v>
      </c>
      <c r="J9" s="12">
        <f t="shared" si="2"/>
        <v>33149.087999999996</v>
      </c>
      <c r="K9" s="5">
        <v>180</v>
      </c>
      <c r="L9" s="5">
        <f t="shared" si="3"/>
        <v>8.1</v>
      </c>
      <c r="M9" s="5">
        <f t="shared" si="4"/>
        <v>7300.6919999999982</v>
      </c>
      <c r="N9" s="5">
        <f t="shared" si="5"/>
        <v>40449.779999999992</v>
      </c>
      <c r="S9" s="2"/>
    </row>
    <row r="10" spans="1:19" x14ac:dyDescent="0.25">
      <c r="A10" s="3">
        <v>5</v>
      </c>
      <c r="B10" s="3" t="s">
        <v>6</v>
      </c>
      <c r="C10" s="7">
        <v>206</v>
      </c>
      <c r="D10" s="11">
        <f t="shared" si="0"/>
        <v>157</v>
      </c>
      <c r="E10" s="11">
        <v>49</v>
      </c>
      <c r="F10" s="5"/>
      <c r="G10" s="4">
        <v>33</v>
      </c>
      <c r="H10" s="5">
        <v>601</v>
      </c>
      <c r="I10" s="5">
        <f t="shared" si="1"/>
        <v>27.044999999999998</v>
      </c>
      <c r="J10" s="12">
        <f t="shared" si="2"/>
        <v>16140.996899999998</v>
      </c>
      <c r="K10" s="5">
        <v>179</v>
      </c>
      <c r="L10" s="5">
        <f t="shared" si="3"/>
        <v>8.0549999999999997</v>
      </c>
      <c r="M10" s="5">
        <f t="shared" si="4"/>
        <v>3237.6266999999993</v>
      </c>
      <c r="N10" s="5">
        <f t="shared" si="5"/>
        <v>19378.623599999999</v>
      </c>
      <c r="S10" s="2"/>
    </row>
    <row r="11" spans="1:19" x14ac:dyDescent="0.25">
      <c r="A11" s="3">
        <v>6</v>
      </c>
      <c r="B11" s="3" t="s">
        <v>7</v>
      </c>
      <c r="C11" s="7">
        <v>408</v>
      </c>
      <c r="D11" s="11">
        <f t="shared" si="0"/>
        <v>310</v>
      </c>
      <c r="E11" s="11">
        <v>98</v>
      </c>
      <c r="F11" s="5"/>
      <c r="G11" s="4">
        <v>69</v>
      </c>
      <c r="H11" s="5">
        <v>553</v>
      </c>
      <c r="I11" s="5">
        <f t="shared" si="1"/>
        <v>24.885000000000002</v>
      </c>
      <c r="J11" s="12">
        <f t="shared" si="2"/>
        <v>29703.731400000001</v>
      </c>
      <c r="K11" s="5">
        <v>169</v>
      </c>
      <c r="L11" s="5">
        <f t="shared" si="3"/>
        <v>7.6049999999999995</v>
      </c>
      <c r="M11" s="5">
        <f t="shared" si="4"/>
        <v>6391.3940999999995</v>
      </c>
      <c r="N11" s="5">
        <f t="shared" si="5"/>
        <v>36095.125500000002</v>
      </c>
      <c r="S11" s="2"/>
    </row>
    <row r="12" spans="1:19" x14ac:dyDescent="0.25">
      <c r="A12" s="3">
        <v>7</v>
      </c>
      <c r="B12" s="3" t="s">
        <v>8</v>
      </c>
      <c r="C12" s="7">
        <v>72</v>
      </c>
      <c r="D12" s="11">
        <f t="shared" si="0"/>
        <v>55</v>
      </c>
      <c r="E12" s="11">
        <v>17</v>
      </c>
      <c r="F12" s="5"/>
      <c r="G12" s="4">
        <v>8</v>
      </c>
      <c r="H12" s="5">
        <v>576</v>
      </c>
      <c r="I12" s="5">
        <f t="shared" si="1"/>
        <v>25.919999999999998</v>
      </c>
      <c r="J12" s="12">
        <f t="shared" si="2"/>
        <v>5366.9951999999994</v>
      </c>
      <c r="K12" s="5">
        <v>150</v>
      </c>
      <c r="L12" s="5">
        <f t="shared" si="3"/>
        <v>6.75</v>
      </c>
      <c r="M12" s="5">
        <f t="shared" si="4"/>
        <v>657.71999999999991</v>
      </c>
      <c r="N12" s="5">
        <f t="shared" si="5"/>
        <v>6024.7151999999996</v>
      </c>
      <c r="S12" s="2"/>
    </row>
    <row r="13" spans="1:19" x14ac:dyDescent="0.25">
      <c r="A13" s="3">
        <v>8</v>
      </c>
      <c r="B13" s="3" t="s">
        <v>9</v>
      </c>
      <c r="C13" s="7">
        <v>154</v>
      </c>
      <c r="D13" s="11">
        <f t="shared" si="0"/>
        <v>117</v>
      </c>
      <c r="E13" s="11">
        <v>37</v>
      </c>
      <c r="F13" s="5"/>
      <c r="G13" s="4">
        <v>29</v>
      </c>
      <c r="H13" s="5">
        <v>494</v>
      </c>
      <c r="I13" s="5">
        <f t="shared" si="1"/>
        <v>22.23</v>
      </c>
      <c r="J13" s="12">
        <f t="shared" si="2"/>
        <v>10018.171799999998</v>
      </c>
      <c r="K13" s="5">
        <v>240</v>
      </c>
      <c r="L13" s="5">
        <f t="shared" si="3"/>
        <v>10.799999999999999</v>
      </c>
      <c r="M13" s="5">
        <f t="shared" si="4"/>
        <v>3814.7759999999994</v>
      </c>
      <c r="N13" s="5">
        <f t="shared" si="5"/>
        <v>13832.947799999998</v>
      </c>
      <c r="S13" s="2"/>
    </row>
    <row r="14" spans="1:19" x14ac:dyDescent="0.25">
      <c r="A14" s="3">
        <v>9</v>
      </c>
      <c r="B14" s="3" t="s">
        <v>10</v>
      </c>
      <c r="C14" s="7">
        <v>202</v>
      </c>
      <c r="D14" s="11">
        <f t="shared" si="0"/>
        <v>154</v>
      </c>
      <c r="E14" s="11">
        <v>48</v>
      </c>
      <c r="F14" s="5"/>
      <c r="G14" s="4">
        <v>22</v>
      </c>
      <c r="H14" s="5">
        <v>591</v>
      </c>
      <c r="I14" s="5">
        <f t="shared" si="1"/>
        <v>26.594999999999999</v>
      </c>
      <c r="J14" s="12">
        <f t="shared" si="2"/>
        <v>15548.500799999998</v>
      </c>
      <c r="K14" s="5">
        <v>167</v>
      </c>
      <c r="L14" s="5">
        <f t="shared" si="3"/>
        <v>7.5149999999999997</v>
      </c>
      <c r="M14" s="5">
        <f t="shared" si="4"/>
        <v>2013.7193999999997</v>
      </c>
      <c r="N14" s="5">
        <f t="shared" si="5"/>
        <v>17562.220199999996</v>
      </c>
      <c r="S14" s="2"/>
    </row>
    <row r="15" spans="1:19" x14ac:dyDescent="0.25">
      <c r="A15" s="3">
        <v>10</v>
      </c>
      <c r="B15" s="3" t="s">
        <v>11</v>
      </c>
      <c r="C15" s="7">
        <v>115</v>
      </c>
      <c r="D15" s="11">
        <f t="shared" si="0"/>
        <v>87</v>
      </c>
      <c r="E15" s="11">
        <v>28</v>
      </c>
      <c r="F15" s="5"/>
      <c r="G15" s="4">
        <v>8</v>
      </c>
      <c r="H15" s="5">
        <v>653</v>
      </c>
      <c r="I15" s="5">
        <f t="shared" si="1"/>
        <v>29.385000000000002</v>
      </c>
      <c r="J15" s="12">
        <f t="shared" si="2"/>
        <v>10021.4604</v>
      </c>
      <c r="K15" s="5">
        <v>164</v>
      </c>
      <c r="L15" s="5">
        <f t="shared" si="3"/>
        <v>7.38</v>
      </c>
      <c r="M15" s="5">
        <f t="shared" si="4"/>
        <v>719.10719999999992</v>
      </c>
      <c r="N15" s="5">
        <f t="shared" si="5"/>
        <v>10740.5676</v>
      </c>
      <c r="S15" s="2"/>
    </row>
    <row r="16" spans="1:19" x14ac:dyDescent="0.25">
      <c r="A16" s="3">
        <v>11</v>
      </c>
      <c r="B16" s="3" t="s">
        <v>12</v>
      </c>
      <c r="C16" s="7">
        <v>162</v>
      </c>
      <c r="D16" s="11">
        <f t="shared" si="0"/>
        <v>123</v>
      </c>
      <c r="E16" s="11">
        <v>39</v>
      </c>
      <c r="F16" s="5"/>
      <c r="G16" s="4">
        <v>30</v>
      </c>
      <c r="H16" s="5">
        <v>334</v>
      </c>
      <c r="I16" s="5">
        <f t="shared" si="1"/>
        <v>15.03</v>
      </c>
      <c r="J16" s="12">
        <f t="shared" si="2"/>
        <v>7139.5505999999987</v>
      </c>
      <c r="K16" s="5">
        <v>154</v>
      </c>
      <c r="L16" s="5">
        <f t="shared" si="3"/>
        <v>6.93</v>
      </c>
      <c r="M16" s="5">
        <f t="shared" si="4"/>
        <v>2532.2219999999993</v>
      </c>
      <c r="N16" s="5">
        <f t="shared" si="5"/>
        <v>9671.7725999999984</v>
      </c>
      <c r="S16" s="2"/>
    </row>
    <row r="17" spans="1:19" x14ac:dyDescent="0.25">
      <c r="A17" s="3">
        <v>12</v>
      </c>
      <c r="B17" s="3" t="s">
        <v>13</v>
      </c>
      <c r="C17" s="7">
        <v>136</v>
      </c>
      <c r="D17" s="11">
        <f t="shared" si="0"/>
        <v>103</v>
      </c>
      <c r="E17" s="11">
        <v>33</v>
      </c>
      <c r="F17" s="5"/>
      <c r="G17" s="4">
        <v>12</v>
      </c>
      <c r="H17" s="5">
        <v>440</v>
      </c>
      <c r="I17" s="5">
        <f t="shared" si="1"/>
        <v>19.8</v>
      </c>
      <c r="J17" s="12">
        <f t="shared" si="2"/>
        <v>7958.4119999999984</v>
      </c>
      <c r="K17" s="5">
        <v>132</v>
      </c>
      <c r="L17" s="5">
        <f t="shared" si="3"/>
        <v>5.94</v>
      </c>
      <c r="M17" s="5">
        <f t="shared" si="4"/>
        <v>868.19039999999995</v>
      </c>
      <c r="N17" s="5">
        <f t="shared" si="5"/>
        <v>8826.6023999999979</v>
      </c>
      <c r="S17" s="2"/>
    </row>
    <row r="18" spans="1:19" x14ac:dyDescent="0.25">
      <c r="A18" s="3">
        <v>13</v>
      </c>
      <c r="B18" s="3" t="s">
        <v>14</v>
      </c>
      <c r="C18" s="7">
        <v>161</v>
      </c>
      <c r="D18" s="11">
        <f t="shared" si="0"/>
        <v>122</v>
      </c>
      <c r="E18" s="11">
        <v>39</v>
      </c>
      <c r="F18" s="5"/>
      <c r="G18" s="4">
        <v>16</v>
      </c>
      <c r="H18" s="5">
        <v>457</v>
      </c>
      <c r="I18" s="5">
        <f t="shared" si="1"/>
        <v>20.565000000000001</v>
      </c>
      <c r="J18" s="12">
        <f t="shared" si="2"/>
        <v>9768.7863000000016</v>
      </c>
      <c r="K18" s="5">
        <v>185</v>
      </c>
      <c r="L18" s="5">
        <f t="shared" si="3"/>
        <v>8.3250000000000011</v>
      </c>
      <c r="M18" s="5">
        <f t="shared" si="4"/>
        <v>1622.376</v>
      </c>
      <c r="N18" s="5">
        <f t="shared" si="5"/>
        <v>11391.162300000002</v>
      </c>
      <c r="S18" s="2"/>
    </row>
    <row r="19" spans="1:19" x14ac:dyDescent="0.25">
      <c r="A19" s="3">
        <v>14</v>
      </c>
      <c r="B19" s="3" t="s">
        <v>15</v>
      </c>
      <c r="C19" s="7">
        <v>212</v>
      </c>
      <c r="D19" s="11">
        <f t="shared" si="0"/>
        <v>161</v>
      </c>
      <c r="E19" s="11">
        <v>51</v>
      </c>
      <c r="F19" s="5"/>
      <c r="G19" s="4">
        <v>25</v>
      </c>
      <c r="H19" s="5">
        <v>390</v>
      </c>
      <c r="I19" s="5">
        <f t="shared" si="1"/>
        <v>17.55</v>
      </c>
      <c r="J19" s="12">
        <f t="shared" si="2"/>
        <v>10901.708999999999</v>
      </c>
      <c r="K19" s="5">
        <v>144</v>
      </c>
      <c r="L19" s="5">
        <f t="shared" si="3"/>
        <v>6.4799999999999995</v>
      </c>
      <c r="M19" s="5">
        <f t="shared" si="4"/>
        <v>1973.1599999999999</v>
      </c>
      <c r="N19" s="5">
        <f t="shared" si="5"/>
        <v>12874.868999999999</v>
      </c>
      <c r="S19" s="2"/>
    </row>
    <row r="20" spans="1:19" x14ac:dyDescent="0.25">
      <c r="A20" s="3">
        <v>15</v>
      </c>
      <c r="B20" s="3" t="s">
        <v>16</v>
      </c>
      <c r="C20" s="7">
        <v>41</v>
      </c>
      <c r="D20" s="11">
        <f t="shared" si="0"/>
        <v>31</v>
      </c>
      <c r="E20" s="11">
        <v>10</v>
      </c>
      <c r="F20" s="5"/>
      <c r="G20" s="4">
        <v>3</v>
      </c>
      <c r="H20" s="5">
        <v>653</v>
      </c>
      <c r="I20" s="5">
        <f t="shared" si="1"/>
        <v>29.385000000000002</v>
      </c>
      <c r="J20" s="12">
        <f t="shared" si="2"/>
        <v>3579.0929999999998</v>
      </c>
      <c r="K20" s="5">
        <v>148</v>
      </c>
      <c r="L20" s="5">
        <f t="shared" si="3"/>
        <v>6.66</v>
      </c>
      <c r="M20" s="5">
        <f t="shared" si="4"/>
        <v>243.35639999999998</v>
      </c>
      <c r="N20" s="5">
        <f t="shared" si="5"/>
        <v>3822.4494</v>
      </c>
      <c r="S20" s="2"/>
    </row>
    <row r="21" spans="1:19" x14ac:dyDescent="0.25">
      <c r="A21" s="3">
        <v>16</v>
      </c>
      <c r="B21" s="3" t="s">
        <v>17</v>
      </c>
      <c r="C21" s="7">
        <v>131</v>
      </c>
      <c r="D21" s="11">
        <f t="shared" si="0"/>
        <v>100</v>
      </c>
      <c r="E21" s="11">
        <v>31</v>
      </c>
      <c r="F21" s="5"/>
      <c r="G21" s="4">
        <v>10</v>
      </c>
      <c r="H21" s="5">
        <v>653</v>
      </c>
      <c r="I21" s="5">
        <f t="shared" si="1"/>
        <v>29.385000000000002</v>
      </c>
      <c r="J21" s="12">
        <f t="shared" si="2"/>
        <v>11095.1883</v>
      </c>
      <c r="K21" s="5">
        <v>184</v>
      </c>
      <c r="L21" s="5">
        <f t="shared" si="3"/>
        <v>8.2800000000000011</v>
      </c>
      <c r="M21" s="5">
        <f t="shared" si="4"/>
        <v>1008.504</v>
      </c>
      <c r="N21" s="5">
        <f t="shared" si="5"/>
        <v>12103.692300000001</v>
      </c>
      <c r="S21" s="2"/>
    </row>
    <row r="22" spans="1:19" x14ac:dyDescent="0.25">
      <c r="A22" s="3">
        <v>17</v>
      </c>
      <c r="B22" s="3" t="s">
        <v>18</v>
      </c>
      <c r="C22" s="7">
        <v>99</v>
      </c>
      <c r="D22" s="11">
        <f t="shared" si="0"/>
        <v>75</v>
      </c>
      <c r="E22" s="11">
        <v>24</v>
      </c>
      <c r="F22" s="5"/>
      <c r="G22" s="4">
        <v>14</v>
      </c>
      <c r="H22" s="5">
        <v>449</v>
      </c>
      <c r="I22" s="5">
        <f t="shared" si="1"/>
        <v>20.205000000000002</v>
      </c>
      <c r="J22" s="12">
        <f t="shared" si="2"/>
        <v>5906.3256000000001</v>
      </c>
      <c r="K22" s="5">
        <v>182</v>
      </c>
      <c r="L22" s="5">
        <f t="shared" si="3"/>
        <v>8.19</v>
      </c>
      <c r="M22" s="5">
        <f t="shared" si="4"/>
        <v>1396.5588</v>
      </c>
      <c r="N22" s="5">
        <f t="shared" si="5"/>
        <v>7302.8843999999999</v>
      </c>
      <c r="S22" s="2"/>
    </row>
    <row r="23" spans="1:19" ht="15" customHeight="1" x14ac:dyDescent="0.25">
      <c r="A23" s="3"/>
      <c r="B23" s="3" t="s">
        <v>19</v>
      </c>
      <c r="C23" s="7">
        <f>SUM(C6:C22)</f>
        <v>2881</v>
      </c>
      <c r="D23" s="11">
        <f t="shared" si="0"/>
        <v>2190</v>
      </c>
      <c r="E23" s="11">
        <f>SUM(E6:E22)</f>
        <v>691</v>
      </c>
      <c r="F23" s="5"/>
      <c r="G23" s="4">
        <f>SUM(G6:G22)</f>
        <v>383</v>
      </c>
      <c r="H23" s="5" t="s">
        <v>31</v>
      </c>
      <c r="I23" s="5" t="s">
        <v>32</v>
      </c>
      <c r="J23" s="12">
        <f>SUM(J6:J22)</f>
        <v>199683.24390000003</v>
      </c>
      <c r="K23" s="5" t="s">
        <v>20</v>
      </c>
      <c r="L23" s="5" t="s">
        <v>33</v>
      </c>
      <c r="M23" s="5">
        <f>SUM(M6:M22)</f>
        <v>36370.576199999989</v>
      </c>
      <c r="N23" s="5">
        <f t="shared" si="5"/>
        <v>236053.82010000001</v>
      </c>
      <c r="S23" s="2"/>
    </row>
    <row r="24" spans="1:19" x14ac:dyDescent="0.25">
      <c r="S24" s="2"/>
    </row>
    <row r="35" spans="10:11" ht="19.5" x14ac:dyDescent="0.25">
      <c r="J35" s="8"/>
      <c r="K35" s="8"/>
    </row>
    <row r="36" spans="10:11" ht="19.5" x14ac:dyDescent="0.25">
      <c r="J36" s="9"/>
      <c r="K36" s="9"/>
    </row>
    <row r="37" spans="10:11" ht="19.5" x14ac:dyDescent="0.25">
      <c r="J37" s="10"/>
      <c r="K37" s="10"/>
    </row>
    <row r="38" spans="10:11" ht="19.5" x14ac:dyDescent="0.25">
      <c r="J38" s="9"/>
      <c r="K38" s="9"/>
    </row>
    <row r="39" spans="10:11" ht="19.5" x14ac:dyDescent="0.25">
      <c r="J39" s="10"/>
      <c r="K39" s="10"/>
    </row>
    <row r="40" spans="10:11" ht="19.5" x14ac:dyDescent="0.25">
      <c r="J40" s="9"/>
      <c r="K40" s="9"/>
    </row>
    <row r="41" spans="10:11" ht="19.5" x14ac:dyDescent="0.25">
      <c r="J41" s="10"/>
      <c r="K41" s="10"/>
    </row>
    <row r="42" spans="10:11" ht="19.5" x14ac:dyDescent="0.25">
      <c r="J42" s="9"/>
      <c r="K42" s="9"/>
    </row>
    <row r="43" spans="10:11" ht="19.5" x14ac:dyDescent="0.25">
      <c r="J43" s="10"/>
      <c r="K43" s="10"/>
    </row>
    <row r="44" spans="10:11" ht="19.5" x14ac:dyDescent="0.25">
      <c r="J44" s="9"/>
      <c r="K44" s="9"/>
    </row>
    <row r="45" spans="10:11" ht="19.5" x14ac:dyDescent="0.25">
      <c r="J45" s="10"/>
      <c r="K45" s="10"/>
    </row>
    <row r="46" spans="10:11" ht="19.5" x14ac:dyDescent="0.25">
      <c r="J46" s="9"/>
      <c r="K46" s="9"/>
    </row>
    <row r="47" spans="10:11" ht="19.5" x14ac:dyDescent="0.25">
      <c r="J47" s="10"/>
      <c r="K47" s="10"/>
    </row>
    <row r="48" spans="10:11" ht="19.5" x14ac:dyDescent="0.25">
      <c r="J48" s="9"/>
      <c r="K48" s="9"/>
    </row>
    <row r="49" spans="10:11" ht="19.5" x14ac:dyDescent="0.25">
      <c r="J49" s="10"/>
      <c r="K49" s="10"/>
    </row>
    <row r="50" spans="10:11" ht="19.5" x14ac:dyDescent="0.25">
      <c r="J50" s="9"/>
      <c r="K50" s="9"/>
    </row>
    <row r="51" spans="10:11" ht="19.5" x14ac:dyDescent="0.25">
      <c r="J51" s="10"/>
      <c r="K51" s="10"/>
    </row>
    <row r="52" spans="10:11" ht="19.5" x14ac:dyDescent="0.25">
      <c r="J52" s="9"/>
      <c r="K52" s="9"/>
    </row>
    <row r="53" spans="10:11" ht="19.5" x14ac:dyDescent="0.25">
      <c r="J53" s="10"/>
      <c r="K53" s="10"/>
    </row>
    <row r="105" spans="16:17" x14ac:dyDescent="0.25">
      <c r="P105">
        <v>125</v>
      </c>
      <c r="Q105" s="2">
        <f>SUM(P105)*0.5</f>
        <v>62.5</v>
      </c>
    </row>
    <row r="106" spans="16:17" x14ac:dyDescent="0.25">
      <c r="P106">
        <v>11</v>
      </c>
      <c r="Q106" s="2">
        <f t="shared" ref="Q106:Q123" si="6">SUM(P106)*0.5</f>
        <v>5.5</v>
      </c>
    </row>
    <row r="107" spans="16:17" x14ac:dyDescent="0.25">
      <c r="P107">
        <v>90</v>
      </c>
      <c r="Q107" s="2">
        <f t="shared" si="6"/>
        <v>45</v>
      </c>
    </row>
    <row r="108" spans="16:17" x14ac:dyDescent="0.25">
      <c r="P108">
        <v>625</v>
      </c>
      <c r="Q108" s="2">
        <f t="shared" si="6"/>
        <v>312.5</v>
      </c>
    </row>
    <row r="109" spans="16:17" x14ac:dyDescent="0.25">
      <c r="P109">
        <v>263</v>
      </c>
      <c r="Q109" s="2">
        <f t="shared" si="6"/>
        <v>131.5</v>
      </c>
    </row>
    <row r="110" spans="16:17" x14ac:dyDescent="0.25">
      <c r="P110">
        <v>657</v>
      </c>
      <c r="Q110" s="2">
        <f t="shared" si="6"/>
        <v>328.5</v>
      </c>
    </row>
    <row r="111" spans="16:17" x14ac:dyDescent="0.25">
      <c r="P111">
        <v>217</v>
      </c>
      <c r="Q111" s="2">
        <f t="shared" si="6"/>
        <v>108.5</v>
      </c>
    </row>
    <row r="112" spans="16:17" x14ac:dyDescent="0.25">
      <c r="P112">
        <v>666</v>
      </c>
      <c r="Q112" s="2">
        <f t="shared" si="6"/>
        <v>333</v>
      </c>
    </row>
    <row r="113" spans="16:17" x14ac:dyDescent="0.25">
      <c r="P113">
        <v>316</v>
      </c>
      <c r="Q113" s="2">
        <f t="shared" si="6"/>
        <v>158</v>
      </c>
    </row>
    <row r="114" spans="16:17" x14ac:dyDescent="0.25">
      <c r="P114">
        <v>68</v>
      </c>
      <c r="Q114" s="2">
        <f t="shared" si="6"/>
        <v>34</v>
      </c>
    </row>
    <row r="115" spans="16:17" x14ac:dyDescent="0.25">
      <c r="P115">
        <v>15</v>
      </c>
      <c r="Q115" s="2">
        <f t="shared" si="6"/>
        <v>7.5</v>
      </c>
    </row>
    <row r="116" spans="16:17" x14ac:dyDescent="0.25">
      <c r="P116">
        <v>114</v>
      </c>
      <c r="Q116" s="2">
        <f t="shared" si="6"/>
        <v>57</v>
      </c>
    </row>
    <row r="117" spans="16:17" x14ac:dyDescent="0.25">
      <c r="P117">
        <v>92</v>
      </c>
      <c r="Q117" s="2">
        <f t="shared" si="6"/>
        <v>46</v>
      </c>
    </row>
    <row r="118" spans="16:17" x14ac:dyDescent="0.25">
      <c r="P118">
        <v>124</v>
      </c>
      <c r="Q118" s="2">
        <f t="shared" si="6"/>
        <v>62</v>
      </c>
    </row>
    <row r="119" spans="16:17" x14ac:dyDescent="0.25">
      <c r="P119">
        <v>134</v>
      </c>
      <c r="Q119" s="2">
        <f t="shared" si="6"/>
        <v>67</v>
      </c>
    </row>
    <row r="120" spans="16:17" x14ac:dyDescent="0.25">
      <c r="P120">
        <v>327</v>
      </c>
      <c r="Q120" s="2">
        <f t="shared" si="6"/>
        <v>163.5</v>
      </c>
    </row>
    <row r="121" spans="16:17" x14ac:dyDescent="0.25">
      <c r="P121">
        <v>597</v>
      </c>
      <c r="Q121" s="2">
        <f t="shared" si="6"/>
        <v>298.5</v>
      </c>
    </row>
    <row r="122" spans="16:17" x14ac:dyDescent="0.25">
      <c r="P122">
        <v>151</v>
      </c>
      <c r="Q122" s="2">
        <f t="shared" si="6"/>
        <v>75.5</v>
      </c>
    </row>
    <row r="123" spans="16:17" x14ac:dyDescent="0.25">
      <c r="P123" s="1">
        <v>4592</v>
      </c>
      <c r="Q123" s="2">
        <f t="shared" si="6"/>
        <v>2296</v>
      </c>
    </row>
  </sheetData>
  <mergeCells count="2">
    <mergeCell ref="A2:N3"/>
    <mergeCell ref="J1:N1"/>
  </mergeCells>
  <pageMargins left="0.39370078740157483" right="0.19685039370078741" top="0.55118110236220474" bottom="0.35433070866141736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2014-03-28T11:51:15Z</dcterms:modified>
</cp:coreProperties>
</file>