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1" i="1" l="1"/>
  <c r="F50" i="1"/>
  <c r="F52" i="1" s="1"/>
  <c r="C50" i="1"/>
  <c r="C52" i="1" s="1"/>
  <c r="H49" i="1"/>
  <c r="G50" i="1"/>
  <c r="G52" i="1" s="1"/>
  <c r="H47" i="1"/>
  <c r="D50" i="1"/>
  <c r="D52" i="1" s="1"/>
  <c r="H45" i="1"/>
  <c r="H44" i="1"/>
  <c r="H43" i="1"/>
  <c r="H42" i="1"/>
  <c r="H32" i="1"/>
  <c r="F31" i="1"/>
  <c r="F33" i="1" s="1"/>
  <c r="C31" i="1"/>
  <c r="C33" i="1" s="1"/>
  <c r="H30" i="1"/>
  <c r="G31" i="1"/>
  <c r="G33" i="1" s="1"/>
  <c r="H28" i="1"/>
  <c r="H27" i="1"/>
  <c r="H26" i="1"/>
  <c r="H25" i="1"/>
  <c r="H24" i="1"/>
  <c r="H23" i="1"/>
  <c r="H15" i="1"/>
  <c r="F14" i="1"/>
  <c r="F16" i="1" s="1"/>
  <c r="C14" i="1"/>
  <c r="C16" i="1" s="1"/>
  <c r="H13" i="1"/>
  <c r="G14" i="1"/>
  <c r="G16" i="1" s="1"/>
  <c r="H11" i="1"/>
  <c r="H10" i="1"/>
  <c r="H9" i="1"/>
  <c r="H8" i="1"/>
  <c r="H7" i="1"/>
  <c r="H6" i="1"/>
  <c r="H46" i="1" l="1"/>
  <c r="E14" i="1"/>
  <c r="E16" i="1" s="1"/>
  <c r="E31" i="1"/>
  <c r="E33" i="1" s="1"/>
  <c r="E50" i="1"/>
  <c r="E52" i="1" s="1"/>
  <c r="H52" i="1" s="1"/>
  <c r="D14" i="1"/>
  <c r="D16" i="1" s="1"/>
  <c r="D31" i="1"/>
  <c r="D33" i="1" s="1"/>
  <c r="H12" i="1"/>
  <c r="H14" i="1" s="1"/>
  <c r="H29" i="1"/>
  <c r="H31" i="1" s="1"/>
  <c r="H48" i="1"/>
  <c r="H50" i="1" l="1"/>
  <c r="H33" i="1"/>
  <c r="H16" i="1"/>
</calcChain>
</file>

<file path=xl/sharedStrings.xml><?xml version="1.0" encoding="utf-8"?>
<sst xmlns="http://schemas.openxmlformats.org/spreadsheetml/2006/main" count="61" uniqueCount="31">
  <si>
    <t>Наименование</t>
  </si>
  <si>
    <t xml:space="preserve">финансирование медицинской помощи, оказанной в медицинских организациях Ленинградской области гражданам, застрахованным на территории Ленинградской области </t>
  </si>
  <si>
    <t xml:space="preserve">на финансирование медицинской помощи, оказанной застрахованным в других субъектах Российской Федерации в медицинских учреждениях Ленинградской области </t>
  </si>
  <si>
    <t xml:space="preserve">на финансирование медицинской помощи, оказанной застрахованным в Ленинградской области на территории Российской Федерации             </t>
  </si>
  <si>
    <t xml:space="preserve">на 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квалификации, а также по приобретению и проведению ремонта медицинского оборудования </t>
  </si>
  <si>
    <t>Сумма,                     тыс. рублей</t>
  </si>
  <si>
    <t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</si>
  <si>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</si>
  <si>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Прочие межбюджетные трансферты, передаваемые бюджетам территориальных фондов обязательного медицинского страхования</t>
  </si>
  <si>
    <t>Прочие неналоговые поступления в территориальные фонды обязательного медицинского страхования</t>
  </si>
  <si>
    <t>Остаток на 01.01.2026 включенный в НСЗ</t>
  </si>
  <si>
    <t>Остаток на 01.01.2027 включенный в НСЗ</t>
  </si>
  <si>
    <t>Планируемые расходы бюджета ТФОМС ЛО в 2026 году</t>
  </si>
  <si>
    <t>Планируемые расходы бюджета ТФОМС ЛО в 2027 году</t>
  </si>
  <si>
    <t>Сведения о планируемых расходах из средств нормированного страхового запаса Территориального фонда обязательного медицинского страхования  Ленинградской области                                                                                                                                                               на 2026 год</t>
  </si>
  <si>
    <t>на софинансирование расходов медицинских организаций на оплату труда врачей и среднего медицинского персонала</t>
  </si>
  <si>
    <t>Сформировано (источники формирования)</t>
  </si>
  <si>
    <t>Межбюджетные трансферты,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</t>
  </si>
  <si>
    <t>Доходы от компенсации затрат государства. Штрафы, санкции, возмещение ущерба.</t>
  </si>
  <si>
    <t>Всего сформировано за 2026 год</t>
  </si>
  <si>
    <t>Возвращено в ФОМС, ТФОМС</t>
  </si>
  <si>
    <t>Сведения о планируемых расходах из средств нормированного страхового запаса Территориального фонда обязательного медицинского страхования  Ленинградской области                                                                                                                                                               на 2027 год</t>
  </si>
  <si>
    <t>Сведения о планируемых расходах из средств нормированного страхового запаса Территориального фонда обязательного медицинского страхования  Ленинградской области                                                                                                                                                               на 2028 год</t>
  </si>
  <si>
    <t>Всего сформировано за 2027 год</t>
  </si>
  <si>
    <t>Планируемые расходы бюджета ТФОМС ЛО в 2028 году</t>
  </si>
  <si>
    <t>Всего сформировано за 2028 год</t>
  </si>
  <si>
    <t>Остаток субвенции на 01.01.2027</t>
  </si>
  <si>
    <t>Остаток на 01.01.2028 включенный в НСЗ</t>
  </si>
  <si>
    <t>Приложение №2</t>
  </si>
  <si>
    <t>Остаток субвенции на 01.01.2028</t>
  </si>
  <si>
    <t>Остаток субвенции на 01.01.2026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</si>
</sst>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/>
    </xf>
    <xf numFmtId="4" fontId="4" fillId="2" borderId="5" xfId="0" applyNumberFormat="1" applyFont="1" applyFill="1" applyBorder="1" applyAlignment="1">
      <alignment horizontal="center"/>
    </xf>
    <xf numFmtId="0" fontId="2" fillId="0" borderId="8" xfId="0" applyFont="1" applyBorder="1" applyAlignment="1">
      <alignment wrapText="1"/>
    </xf>
    <xf numFmtId="4" fontId="4" fillId="0" borderId="9" xfId="0" applyNumberFormat="1" applyFont="1" applyBorder="1" applyAlignment="1">
      <alignment horizontal="center"/>
    </xf>
    <xf numFmtId="4" fontId="4" fillId="0" borderId="10" xfId="0" applyNumberFormat="1" applyFont="1" applyBorder="1" applyAlignment="1">
      <alignment horizontal="center"/>
    </xf>
    <xf numFmtId="4" fontId="4" fillId="0" borderId="11" xfId="0" applyNumberFormat="1" applyFont="1" applyBorder="1" applyAlignment="1">
      <alignment horizontal="center"/>
    </xf>
    <xf numFmtId="4" fontId="4" fillId="0" borderId="12" xfId="0" applyNumberFormat="1" applyFont="1" applyBorder="1" applyAlignment="1">
      <alignment horizontal="center"/>
    </xf>
    <xf numFmtId="4" fontId="4" fillId="0" borderId="13" xfId="0" applyNumberFormat="1" applyFont="1" applyBorder="1" applyAlignment="1">
      <alignment horizontal="center"/>
    </xf>
    <xf numFmtId="4" fontId="4" fillId="0" borderId="14" xfId="0" applyNumberFormat="1" applyFont="1" applyBorder="1" applyAlignment="1">
      <alignment horizontal="center"/>
    </xf>
    <xf numFmtId="4" fontId="4" fillId="0" borderId="15" xfId="0" applyNumberFormat="1" applyFont="1" applyBorder="1" applyAlignment="1">
      <alignment horizontal="center"/>
    </xf>
    <xf numFmtId="4" fontId="4" fillId="0" borderId="16" xfId="0" applyNumberFormat="1" applyFont="1" applyBorder="1" applyAlignment="1">
      <alignment horizontal="center"/>
    </xf>
    <xf numFmtId="0" fontId="2" fillId="0" borderId="17" xfId="0" applyFont="1" applyBorder="1" applyAlignment="1">
      <alignment wrapText="1"/>
    </xf>
    <xf numFmtId="4" fontId="0" fillId="0" borderId="0" xfId="0" applyNumberFormat="1"/>
    <xf numFmtId="0" fontId="5" fillId="3" borderId="19" xfId="0" applyFont="1" applyFill="1" applyBorder="1" applyAlignment="1">
      <alignment wrapText="1"/>
    </xf>
    <xf numFmtId="4" fontId="1" fillId="3" borderId="6" xfId="0" applyNumberFormat="1" applyFont="1" applyFill="1" applyBorder="1" applyAlignment="1">
      <alignment horizontal="center"/>
    </xf>
    <xf numFmtId="4" fontId="1" fillId="3" borderId="22" xfId="0" applyNumberFormat="1" applyFont="1" applyFill="1" applyBorder="1" applyAlignment="1">
      <alignment horizontal="center"/>
    </xf>
    <xf numFmtId="4" fontId="1" fillId="3" borderId="7" xfId="0" applyNumberFormat="1" applyFont="1" applyFill="1" applyBorder="1" applyAlignment="1">
      <alignment horizontal="center"/>
    </xf>
    <xf numFmtId="4" fontId="4" fillId="0" borderId="24" xfId="0" applyNumberFormat="1" applyFont="1" applyBorder="1" applyAlignment="1">
      <alignment horizontal="center"/>
    </xf>
    <xf numFmtId="4" fontId="4" fillId="0" borderId="25" xfId="0" applyNumberFormat="1" applyFont="1" applyBorder="1" applyAlignment="1">
      <alignment horizontal="center"/>
    </xf>
    <xf numFmtId="4" fontId="4" fillId="0" borderId="26" xfId="0" applyNumberFormat="1" applyFont="1" applyBorder="1" applyAlignment="1">
      <alignment horizontal="center"/>
    </xf>
    <xf numFmtId="4" fontId="4" fillId="0" borderId="27" xfId="0" applyNumberFormat="1" applyFont="1" applyBorder="1" applyAlignment="1">
      <alignment horizontal="center"/>
    </xf>
    <xf numFmtId="0" fontId="2" fillId="0" borderId="28" xfId="0" applyFont="1" applyBorder="1" applyAlignment="1">
      <alignment wrapText="1"/>
    </xf>
    <xf numFmtId="4" fontId="4" fillId="0" borderId="29" xfId="0" applyNumberFormat="1" applyFont="1" applyBorder="1" applyAlignment="1">
      <alignment horizontal="center"/>
    </xf>
    <xf numFmtId="4" fontId="4" fillId="0" borderId="30" xfId="0" applyNumberFormat="1" applyFont="1" applyBorder="1" applyAlignment="1">
      <alignment horizontal="center"/>
    </xf>
    <xf numFmtId="4" fontId="4" fillId="0" borderId="31" xfId="0" applyNumberFormat="1" applyFont="1" applyBorder="1" applyAlignment="1">
      <alignment horizontal="center"/>
    </xf>
    <xf numFmtId="4" fontId="4" fillId="0" borderId="32" xfId="0" applyNumberFormat="1" applyFont="1" applyBorder="1" applyAlignment="1">
      <alignment horizontal="center"/>
    </xf>
    <xf numFmtId="4" fontId="1" fillId="3" borderId="33" xfId="0" applyNumberFormat="1" applyFont="1" applyFill="1" applyBorder="1" applyAlignment="1">
      <alignment horizontal="center"/>
    </xf>
    <xf numFmtId="4" fontId="1" fillId="3" borderId="34" xfId="0" applyNumberFormat="1" applyFont="1" applyFill="1" applyBorder="1" applyAlignment="1">
      <alignment horizontal="center"/>
    </xf>
    <xf numFmtId="4" fontId="1" fillId="3" borderId="35" xfId="0" applyNumberFormat="1" applyFont="1" applyFill="1" applyBorder="1" applyAlignment="1">
      <alignment horizontal="center"/>
    </xf>
    <xf numFmtId="4" fontId="1" fillId="3" borderId="20" xfId="0" applyNumberFormat="1" applyFont="1" applyFill="1" applyBorder="1" applyAlignment="1">
      <alignment horizontal="center"/>
    </xf>
    <xf numFmtId="4" fontId="1" fillId="3" borderId="23" xfId="0" applyNumberFormat="1" applyFont="1" applyFill="1" applyBorder="1" applyAlignment="1">
      <alignment horizontal="center" wrapText="1"/>
    </xf>
    <xf numFmtId="4" fontId="4" fillId="0" borderId="36" xfId="0" applyNumberFormat="1" applyFont="1" applyBorder="1" applyAlignment="1">
      <alignment horizontal="center"/>
    </xf>
    <xf numFmtId="4" fontId="4" fillId="0" borderId="37" xfId="0" applyNumberFormat="1" applyFont="1" applyBorder="1" applyAlignment="1">
      <alignment horizontal="center"/>
    </xf>
    <xf numFmtId="4" fontId="5" fillId="3" borderId="19" xfId="0" applyNumberFormat="1" applyFont="1" applyFill="1" applyBorder="1" applyAlignment="1">
      <alignment horizontal="center"/>
    </xf>
    <xf numFmtId="4" fontId="5" fillId="3" borderId="2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8" xfId="0" applyFont="1" applyBorder="1" applyAlignment="1">
      <alignment horizontal="center" vertical="center" textRotation="90"/>
    </xf>
    <xf numFmtId="0" fontId="2" fillId="0" borderId="28" xfId="0" applyFont="1" applyBorder="1" applyAlignment="1">
      <alignment horizontal="center" vertical="center" textRotation="90"/>
    </xf>
    <xf numFmtId="0" fontId="2" fillId="0" borderId="17" xfId="0" applyFont="1" applyBorder="1" applyAlignment="1">
      <alignment horizontal="center" vertical="center" textRotation="90"/>
    </xf>
    <xf numFmtId="0" fontId="2" fillId="0" borderId="18" xfId="0" applyFont="1" applyBorder="1" applyAlignment="1">
      <alignment horizontal="center" vertical="center" textRotation="90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2"/>
  <sheetViews>
    <sheetView tabSelected="1" view="pageBreakPreview" zoomScale="60" zoomScaleNormal="80" workbookViewId="0">
      <selection activeCell="C9" sqref="C9"/>
    </sheetView>
  </sheetViews>
  <sheetFormatPr defaultRowHeight="15" x14ac:dyDescent="0.25"/>
  <cols>
    <col min="1" max="1" width="12.5703125" customWidth="1"/>
    <col min="2" max="2" width="52.140625" customWidth="1"/>
    <col min="3" max="3" width="37.140625" customWidth="1"/>
    <col min="4" max="4" width="30.7109375" customWidth="1"/>
    <col min="5" max="5" width="26.7109375" customWidth="1"/>
    <col min="6" max="6" width="29.5703125" customWidth="1"/>
    <col min="7" max="7" width="27.42578125" customWidth="1"/>
    <col min="8" max="8" width="20.140625" customWidth="1"/>
    <col min="10" max="10" width="10.85546875" bestFit="1" customWidth="1"/>
  </cols>
  <sheetData>
    <row r="1" spans="1:8" x14ac:dyDescent="0.25">
      <c r="H1" t="s">
        <v>28</v>
      </c>
    </row>
    <row r="3" spans="1:8" ht="45.75" customHeight="1" x14ac:dyDescent="0.3">
      <c r="A3" s="39" t="s">
        <v>14</v>
      </c>
      <c r="B3" s="39"/>
      <c r="C3" s="39"/>
      <c r="D3" s="39"/>
      <c r="E3" s="39"/>
      <c r="F3" s="39"/>
      <c r="G3" s="39"/>
      <c r="H3" s="39"/>
    </row>
    <row r="4" spans="1:8" ht="19.5" customHeight="1" thickBot="1" x14ac:dyDescent="0.3"/>
    <row r="5" spans="1:8" ht="165.75" customHeight="1" thickBot="1" x14ac:dyDescent="0.3">
      <c r="A5" s="46" t="s">
        <v>0</v>
      </c>
      <c r="B5" s="47"/>
      <c r="C5" s="1" t="s">
        <v>1</v>
      </c>
      <c r="D5" s="2" t="s">
        <v>2</v>
      </c>
      <c r="E5" s="2" t="s">
        <v>3</v>
      </c>
      <c r="F5" s="2" t="s">
        <v>15</v>
      </c>
      <c r="G5" s="2" t="s">
        <v>4</v>
      </c>
      <c r="H5" s="3" t="s">
        <v>5</v>
      </c>
    </row>
    <row r="6" spans="1:8" ht="19.5" thickBot="1" x14ac:dyDescent="0.35">
      <c r="A6" s="44" t="s">
        <v>10</v>
      </c>
      <c r="B6" s="45"/>
      <c r="C6" s="4">
        <v>0</v>
      </c>
      <c r="D6" s="4">
        <v>0</v>
      </c>
      <c r="E6" s="4">
        <v>0</v>
      </c>
      <c r="F6" s="4">
        <v>0</v>
      </c>
      <c r="G6" s="4">
        <v>0</v>
      </c>
      <c r="H6" s="5">
        <f>SUM(C6:G6)</f>
        <v>0</v>
      </c>
    </row>
    <row r="7" spans="1:8" ht="79.5" customHeight="1" x14ac:dyDescent="0.3">
      <c r="A7" s="40" t="s">
        <v>16</v>
      </c>
      <c r="B7" s="6" t="s">
        <v>6</v>
      </c>
      <c r="C7" s="7">
        <v>2735956</v>
      </c>
      <c r="D7" s="8">
        <v>0</v>
      </c>
      <c r="E7" s="8">
        <v>4235696.5999999996</v>
      </c>
      <c r="F7" s="8">
        <v>0</v>
      </c>
      <c r="G7" s="23">
        <v>0</v>
      </c>
      <c r="H7" s="24">
        <f>SUM(C7:G7)</f>
        <v>6971652.5999999996</v>
      </c>
    </row>
    <row r="8" spans="1:8" ht="30.75" customHeight="1" x14ac:dyDescent="0.3">
      <c r="A8" s="41"/>
      <c r="B8" s="25" t="s">
        <v>30</v>
      </c>
      <c r="C8" s="11">
        <v>0</v>
      </c>
      <c r="D8" s="12">
        <v>0</v>
      </c>
      <c r="E8" s="12">
        <v>0</v>
      </c>
      <c r="F8" s="12">
        <v>0</v>
      </c>
      <c r="G8" s="21">
        <v>0</v>
      </c>
      <c r="H8" s="22">
        <f t="shared" ref="H8:H13" si="0">SUM(C8:G8)</f>
        <v>0</v>
      </c>
    </row>
    <row r="9" spans="1:8" ht="150" customHeight="1" x14ac:dyDescent="0.3">
      <c r="A9" s="42"/>
      <c r="B9" s="15" t="s">
        <v>7</v>
      </c>
      <c r="C9" s="11">
        <v>285599.5</v>
      </c>
      <c r="D9" s="12">
        <v>0</v>
      </c>
      <c r="E9" s="12">
        <v>0</v>
      </c>
      <c r="F9" s="12">
        <v>0</v>
      </c>
      <c r="G9" s="21">
        <v>0</v>
      </c>
      <c r="H9" s="22">
        <f t="shared" si="0"/>
        <v>285599.5</v>
      </c>
    </row>
    <row r="10" spans="1:8" ht="48" x14ac:dyDescent="0.3">
      <c r="A10" s="42"/>
      <c r="B10" s="15" t="s">
        <v>8</v>
      </c>
      <c r="C10" s="11">
        <v>0</v>
      </c>
      <c r="D10" s="12">
        <v>4254503.7</v>
      </c>
      <c r="E10" s="12">
        <v>0</v>
      </c>
      <c r="F10" s="12">
        <v>0</v>
      </c>
      <c r="G10" s="21">
        <v>0</v>
      </c>
      <c r="H10" s="22">
        <f t="shared" si="0"/>
        <v>4254503.7</v>
      </c>
    </row>
    <row r="11" spans="1:8" ht="111" x14ac:dyDescent="0.3">
      <c r="A11" s="42"/>
      <c r="B11" s="15" t="s">
        <v>17</v>
      </c>
      <c r="C11" s="11">
        <v>0</v>
      </c>
      <c r="D11" s="12">
        <v>0</v>
      </c>
      <c r="E11" s="12">
        <v>0</v>
      </c>
      <c r="F11" s="12">
        <v>0</v>
      </c>
      <c r="G11" s="21">
        <v>0</v>
      </c>
      <c r="H11" s="22">
        <f t="shared" si="0"/>
        <v>0</v>
      </c>
    </row>
    <row r="12" spans="1:8" ht="48" x14ac:dyDescent="0.3">
      <c r="A12" s="42"/>
      <c r="B12" s="15" t="s">
        <v>9</v>
      </c>
      <c r="C12" s="11">
        <v>0</v>
      </c>
      <c r="D12" s="12">
        <v>0</v>
      </c>
      <c r="E12" s="12">
        <v>0</v>
      </c>
      <c r="F12" s="12">
        <v>0</v>
      </c>
      <c r="G12" s="21">
        <v>123658.4</v>
      </c>
      <c r="H12" s="22">
        <f t="shared" si="0"/>
        <v>123658.4</v>
      </c>
    </row>
    <row r="13" spans="1:8" ht="33" thickBot="1" x14ac:dyDescent="0.35">
      <c r="A13" s="42"/>
      <c r="B13" s="15" t="s">
        <v>18</v>
      </c>
      <c r="C13" s="26">
        <v>0</v>
      </c>
      <c r="D13" s="27">
        <v>9228.9</v>
      </c>
      <c r="E13" s="27">
        <v>0</v>
      </c>
      <c r="F13" s="27">
        <v>0</v>
      </c>
      <c r="G13" s="28">
        <v>3806.9</v>
      </c>
      <c r="H13" s="29">
        <f t="shared" si="0"/>
        <v>13035.8</v>
      </c>
    </row>
    <row r="14" spans="1:8" ht="44.25" customHeight="1" thickBot="1" x14ac:dyDescent="0.35">
      <c r="A14" s="43"/>
      <c r="B14" s="17" t="s">
        <v>19</v>
      </c>
      <c r="C14" s="30">
        <f>C7+C8+C9+C10+C11+C12+C13</f>
        <v>3021555.5</v>
      </c>
      <c r="D14" s="31">
        <f>D7+D8+D9+D10+D11+D12+D13</f>
        <v>4263732.6000000006</v>
      </c>
      <c r="E14" s="31">
        <f>E7+E8+E9+E10+E11+E12+E13</f>
        <v>4235696.5999999996</v>
      </c>
      <c r="F14" s="31">
        <f>F7+F9+F10+F11+F12+F13</f>
        <v>0</v>
      </c>
      <c r="G14" s="32">
        <f>G7+G9+G10+G11+G12+G13</f>
        <v>127465.29999999999</v>
      </c>
      <c r="H14" s="33">
        <f>SUM(H7:H13)</f>
        <v>11648450.000000002</v>
      </c>
    </row>
    <row r="15" spans="1:8" ht="19.5" thickBot="1" x14ac:dyDescent="0.35">
      <c r="A15" s="37" t="s">
        <v>20</v>
      </c>
      <c r="B15" s="38"/>
      <c r="C15" s="18">
        <v>0</v>
      </c>
      <c r="D15" s="19">
        <v>0</v>
      </c>
      <c r="E15" s="19">
        <v>0</v>
      </c>
      <c r="F15" s="19">
        <v>0</v>
      </c>
      <c r="G15" s="20">
        <v>0</v>
      </c>
      <c r="H15" s="34">
        <f t="shared" ref="H15" si="1">SUM(C15:G15)</f>
        <v>0</v>
      </c>
    </row>
    <row r="16" spans="1:8" ht="19.5" thickBot="1" x14ac:dyDescent="0.35">
      <c r="A16" s="37" t="s">
        <v>12</v>
      </c>
      <c r="B16" s="38"/>
      <c r="C16" s="18">
        <f>C6+C14-C15</f>
        <v>3021555.5</v>
      </c>
      <c r="D16" s="19">
        <f t="shared" ref="D16:G16" si="2">D6+D14-D15</f>
        <v>4263732.6000000006</v>
      </c>
      <c r="E16" s="19">
        <f>E6+E14-E15</f>
        <v>4235696.5999999996</v>
      </c>
      <c r="F16" s="19">
        <f t="shared" si="2"/>
        <v>0</v>
      </c>
      <c r="G16" s="20">
        <f t="shared" si="2"/>
        <v>127465.29999999999</v>
      </c>
      <c r="H16" s="34">
        <f>SUM(C16:G16)</f>
        <v>11648450</v>
      </c>
    </row>
    <row r="17" spans="1:8" ht="18.75" customHeight="1" x14ac:dyDescent="0.25">
      <c r="C17" s="16"/>
      <c r="E17" s="16"/>
    </row>
    <row r="18" spans="1:8" ht="17.25" customHeight="1" x14ac:dyDescent="0.25">
      <c r="C18" s="16"/>
      <c r="E18" s="16"/>
    </row>
    <row r="19" spans="1:8" x14ac:dyDescent="0.25">
      <c r="G19" s="16"/>
    </row>
    <row r="20" spans="1:8" ht="39.75" customHeight="1" x14ac:dyDescent="0.3">
      <c r="A20" s="39" t="s">
        <v>21</v>
      </c>
      <c r="B20" s="39"/>
      <c r="C20" s="39"/>
      <c r="D20" s="39"/>
      <c r="E20" s="39"/>
      <c r="F20" s="39"/>
      <c r="G20" s="39"/>
      <c r="H20" s="39"/>
    </row>
    <row r="21" spans="1:8" ht="15.75" thickBot="1" x14ac:dyDescent="0.3"/>
    <row r="22" spans="1:8" ht="237" thickBot="1" x14ac:dyDescent="0.3">
      <c r="A22" s="46" t="s">
        <v>0</v>
      </c>
      <c r="B22" s="47"/>
      <c r="C22" s="1" t="s">
        <v>1</v>
      </c>
      <c r="D22" s="2" t="s">
        <v>2</v>
      </c>
      <c r="E22" s="2" t="s">
        <v>3</v>
      </c>
      <c r="F22" s="2" t="s">
        <v>15</v>
      </c>
      <c r="G22" s="2" t="s">
        <v>4</v>
      </c>
      <c r="H22" s="3" t="s">
        <v>5</v>
      </c>
    </row>
    <row r="23" spans="1:8" ht="19.5" thickBot="1" x14ac:dyDescent="0.35">
      <c r="A23" s="44" t="s">
        <v>11</v>
      </c>
      <c r="B23" s="45"/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5">
        <f>SUM(C23:G23)</f>
        <v>0</v>
      </c>
    </row>
    <row r="24" spans="1:8" ht="79.5" x14ac:dyDescent="0.3">
      <c r="A24" s="40" t="s">
        <v>16</v>
      </c>
      <c r="B24" s="6" t="s">
        <v>6</v>
      </c>
      <c r="C24" s="7">
        <v>2923046.8</v>
      </c>
      <c r="D24" s="8">
        <v>0</v>
      </c>
      <c r="E24" s="8">
        <v>4525418.2</v>
      </c>
      <c r="F24" s="8">
        <v>0</v>
      </c>
      <c r="G24" s="9">
        <v>0</v>
      </c>
      <c r="H24" s="10">
        <f>SUM(C24:G24)</f>
        <v>7448465</v>
      </c>
    </row>
    <row r="25" spans="1:8" ht="18.75" x14ac:dyDescent="0.3">
      <c r="A25" s="41"/>
      <c r="B25" s="25" t="s">
        <v>26</v>
      </c>
      <c r="C25" s="11">
        <v>0</v>
      </c>
      <c r="D25" s="12">
        <v>0</v>
      </c>
      <c r="E25" s="12">
        <v>0</v>
      </c>
      <c r="F25" s="12">
        <v>0</v>
      </c>
      <c r="G25" s="13">
        <v>0</v>
      </c>
      <c r="H25" s="14">
        <f t="shared" ref="H25:H30" si="3">SUM(C25:G25)</f>
        <v>0</v>
      </c>
    </row>
    <row r="26" spans="1:8" ht="157.5" customHeight="1" x14ac:dyDescent="0.3">
      <c r="A26" s="42"/>
      <c r="B26" s="15" t="s">
        <v>7</v>
      </c>
      <c r="C26" s="11">
        <v>285599.5</v>
      </c>
      <c r="D26" s="12">
        <v>0</v>
      </c>
      <c r="E26" s="12">
        <v>0</v>
      </c>
      <c r="F26" s="12">
        <v>0</v>
      </c>
      <c r="G26" s="13">
        <v>0</v>
      </c>
      <c r="H26" s="14">
        <f t="shared" si="3"/>
        <v>285599.5</v>
      </c>
    </row>
    <row r="27" spans="1:8" ht="57" customHeight="1" x14ac:dyDescent="0.3">
      <c r="A27" s="42"/>
      <c r="B27" s="15" t="s">
        <v>8</v>
      </c>
      <c r="C27" s="11">
        <v>0</v>
      </c>
      <c r="D27" s="12">
        <v>4545511.8</v>
      </c>
      <c r="E27" s="12">
        <v>0</v>
      </c>
      <c r="F27" s="12">
        <v>0</v>
      </c>
      <c r="G27" s="13">
        <v>0</v>
      </c>
      <c r="H27" s="14">
        <f t="shared" si="3"/>
        <v>4545511.8</v>
      </c>
    </row>
    <row r="28" spans="1:8" ht="121.5" customHeight="1" x14ac:dyDescent="0.3">
      <c r="A28" s="42"/>
      <c r="B28" s="15" t="s">
        <v>17</v>
      </c>
      <c r="C28" s="11">
        <v>0</v>
      </c>
      <c r="D28" s="12">
        <v>0</v>
      </c>
      <c r="E28" s="12">
        <v>0</v>
      </c>
      <c r="F28" s="12">
        <v>0</v>
      </c>
      <c r="G28" s="13">
        <v>0</v>
      </c>
      <c r="H28" s="14">
        <f t="shared" si="3"/>
        <v>0</v>
      </c>
    </row>
    <row r="29" spans="1:8" ht="48" x14ac:dyDescent="0.3">
      <c r="A29" s="42"/>
      <c r="B29" s="15" t="s">
        <v>9</v>
      </c>
      <c r="C29" s="11">
        <v>0</v>
      </c>
      <c r="D29" s="12">
        <v>0</v>
      </c>
      <c r="E29" s="12">
        <v>0</v>
      </c>
      <c r="F29" s="12">
        <v>0</v>
      </c>
      <c r="G29" s="13">
        <v>131940</v>
      </c>
      <c r="H29" s="14">
        <f t="shared" si="3"/>
        <v>131940</v>
      </c>
    </row>
    <row r="30" spans="1:8" ht="33" thickBot="1" x14ac:dyDescent="0.35">
      <c r="A30" s="42"/>
      <c r="B30" s="15" t="s">
        <v>18</v>
      </c>
      <c r="C30" s="26">
        <v>0</v>
      </c>
      <c r="D30" s="27">
        <v>9860.2000000000007</v>
      </c>
      <c r="E30" s="27">
        <v>0</v>
      </c>
      <c r="F30" s="27">
        <v>0</v>
      </c>
      <c r="G30" s="35">
        <v>4067.3</v>
      </c>
      <c r="H30" s="36">
        <f t="shared" si="3"/>
        <v>13927.5</v>
      </c>
    </row>
    <row r="31" spans="1:8" ht="19.5" thickBot="1" x14ac:dyDescent="0.35">
      <c r="A31" s="43"/>
      <c r="B31" s="17" t="s">
        <v>23</v>
      </c>
      <c r="C31" s="30">
        <f>C24+C25+C26+C27+C28+C29+C30</f>
        <v>3208646.3</v>
      </c>
      <c r="D31" s="31">
        <f>D24+D25+D26+D27+D28+D29+D30</f>
        <v>4555372</v>
      </c>
      <c r="E31" s="31">
        <f>E24+E25+E26+E27+E28+E29+E30</f>
        <v>4525418.2</v>
      </c>
      <c r="F31" s="31">
        <f>F24+F26+F27+F28+F29+F30</f>
        <v>0</v>
      </c>
      <c r="G31" s="32">
        <f>G24+G26+G27+G28+G29+G30</f>
        <v>136007.29999999999</v>
      </c>
      <c r="H31" s="33">
        <f>SUM(H24:H30)</f>
        <v>12425443.800000001</v>
      </c>
    </row>
    <row r="32" spans="1:8" ht="19.5" thickBot="1" x14ac:dyDescent="0.35">
      <c r="A32" s="37" t="s">
        <v>20</v>
      </c>
      <c r="B32" s="38"/>
      <c r="C32" s="18">
        <v>0</v>
      </c>
      <c r="D32" s="19">
        <v>0</v>
      </c>
      <c r="E32" s="19">
        <v>0</v>
      </c>
      <c r="F32" s="19">
        <v>0</v>
      </c>
      <c r="G32" s="20">
        <v>0</v>
      </c>
      <c r="H32" s="34">
        <f t="shared" ref="H32" si="4">SUM(C32:G32)</f>
        <v>0</v>
      </c>
    </row>
    <row r="33" spans="1:8" ht="19.5" thickBot="1" x14ac:dyDescent="0.35">
      <c r="A33" s="37" t="s">
        <v>13</v>
      </c>
      <c r="B33" s="38"/>
      <c r="C33" s="18">
        <f>C23+C31-C32</f>
        <v>3208646.3</v>
      </c>
      <c r="D33" s="19">
        <f>D23+D31-D32</f>
        <v>4555372</v>
      </c>
      <c r="E33" s="19">
        <f>E23+E31-E32</f>
        <v>4525418.2</v>
      </c>
      <c r="F33" s="19">
        <f t="shared" ref="F33:G33" si="5">F23+F31-F32</f>
        <v>0</v>
      </c>
      <c r="G33" s="20">
        <f t="shared" si="5"/>
        <v>136007.29999999999</v>
      </c>
      <c r="H33" s="34">
        <f>SUM(C33:G33)</f>
        <v>12425443.800000001</v>
      </c>
    </row>
    <row r="39" spans="1:8" ht="36" customHeight="1" x14ac:dyDescent="0.3">
      <c r="A39" s="39" t="s">
        <v>22</v>
      </c>
      <c r="B39" s="39"/>
      <c r="C39" s="39"/>
      <c r="D39" s="39"/>
      <c r="E39" s="39"/>
      <c r="F39" s="39"/>
      <c r="G39" s="39"/>
      <c r="H39" s="39"/>
    </row>
    <row r="40" spans="1:8" ht="15.75" thickBot="1" x14ac:dyDescent="0.3"/>
    <row r="41" spans="1:8" ht="195.75" customHeight="1" thickBot="1" x14ac:dyDescent="0.3">
      <c r="A41" s="46" t="s">
        <v>0</v>
      </c>
      <c r="B41" s="47"/>
      <c r="C41" s="1" t="s">
        <v>1</v>
      </c>
      <c r="D41" s="2" t="s">
        <v>2</v>
      </c>
      <c r="E41" s="2" t="s">
        <v>3</v>
      </c>
      <c r="F41" s="2" t="s">
        <v>15</v>
      </c>
      <c r="G41" s="2" t="s">
        <v>4</v>
      </c>
      <c r="H41" s="3" t="s">
        <v>5</v>
      </c>
    </row>
    <row r="42" spans="1:8" ht="19.5" thickBot="1" x14ac:dyDescent="0.35">
      <c r="A42" s="44" t="s">
        <v>27</v>
      </c>
      <c r="B42" s="45"/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5">
        <f>SUM(C42:G42)</f>
        <v>0</v>
      </c>
    </row>
    <row r="43" spans="1:8" ht="79.5" x14ac:dyDescent="0.3">
      <c r="A43" s="40" t="s">
        <v>16</v>
      </c>
      <c r="B43" s="6" t="s">
        <v>6</v>
      </c>
      <c r="C43" s="7">
        <v>2923046.8</v>
      </c>
      <c r="D43" s="8">
        <v>0</v>
      </c>
      <c r="E43" s="8">
        <v>4525418.2</v>
      </c>
      <c r="F43" s="8">
        <v>0</v>
      </c>
      <c r="G43" s="9">
        <v>0</v>
      </c>
      <c r="H43" s="10">
        <f>SUM(C43:G43)</f>
        <v>7448465</v>
      </c>
    </row>
    <row r="44" spans="1:8" ht="18.75" x14ac:dyDescent="0.3">
      <c r="A44" s="41"/>
      <c r="B44" s="25" t="s">
        <v>29</v>
      </c>
      <c r="C44" s="11">
        <v>0</v>
      </c>
      <c r="D44" s="12">
        <v>0</v>
      </c>
      <c r="E44" s="12">
        <v>0</v>
      </c>
      <c r="F44" s="12">
        <v>0</v>
      </c>
      <c r="G44" s="13">
        <v>0</v>
      </c>
      <c r="H44" s="14">
        <f t="shared" ref="H44:H49" si="6">SUM(C44:G44)</f>
        <v>0</v>
      </c>
    </row>
    <row r="45" spans="1:8" ht="155.25" customHeight="1" x14ac:dyDescent="0.3">
      <c r="A45" s="42"/>
      <c r="B45" s="15" t="s">
        <v>7</v>
      </c>
      <c r="C45" s="11">
        <v>285599.5</v>
      </c>
      <c r="D45" s="12">
        <v>0</v>
      </c>
      <c r="E45" s="12">
        <v>0</v>
      </c>
      <c r="F45" s="12">
        <v>0</v>
      </c>
      <c r="G45" s="13">
        <v>0</v>
      </c>
      <c r="H45" s="14">
        <f t="shared" si="6"/>
        <v>285599.5</v>
      </c>
    </row>
    <row r="46" spans="1:8" ht="48" x14ac:dyDescent="0.3">
      <c r="A46" s="42"/>
      <c r="B46" s="15" t="s">
        <v>8</v>
      </c>
      <c r="C46" s="11">
        <v>0</v>
      </c>
      <c r="D46" s="12">
        <v>4545511.8</v>
      </c>
      <c r="E46" s="12">
        <v>0</v>
      </c>
      <c r="F46" s="12">
        <v>0</v>
      </c>
      <c r="G46" s="13">
        <v>0</v>
      </c>
      <c r="H46" s="14">
        <f t="shared" si="6"/>
        <v>4545511.8</v>
      </c>
    </row>
    <row r="47" spans="1:8" ht="111" x14ac:dyDescent="0.3">
      <c r="A47" s="42"/>
      <c r="B47" s="15" t="s">
        <v>17</v>
      </c>
      <c r="C47" s="11">
        <v>0</v>
      </c>
      <c r="D47" s="12">
        <v>0</v>
      </c>
      <c r="E47" s="12">
        <v>0</v>
      </c>
      <c r="F47" s="12">
        <v>0</v>
      </c>
      <c r="G47" s="13">
        <v>0</v>
      </c>
      <c r="H47" s="14">
        <f t="shared" si="6"/>
        <v>0</v>
      </c>
    </row>
    <row r="48" spans="1:8" ht="48" x14ac:dyDescent="0.3">
      <c r="A48" s="42"/>
      <c r="B48" s="15" t="s">
        <v>9</v>
      </c>
      <c r="C48" s="11">
        <v>0</v>
      </c>
      <c r="D48" s="12">
        <v>0</v>
      </c>
      <c r="E48" s="12">
        <v>0</v>
      </c>
      <c r="F48" s="12">
        <v>0</v>
      </c>
      <c r="G48" s="13">
        <v>131751.5</v>
      </c>
      <c r="H48" s="14">
        <f t="shared" si="6"/>
        <v>131751.5</v>
      </c>
    </row>
    <row r="49" spans="1:8" ht="33" thickBot="1" x14ac:dyDescent="0.35">
      <c r="A49" s="42"/>
      <c r="B49" s="15" t="s">
        <v>18</v>
      </c>
      <c r="C49" s="26">
        <v>0</v>
      </c>
      <c r="D49" s="27">
        <v>9860.2000000000007</v>
      </c>
      <c r="E49" s="27">
        <v>0</v>
      </c>
      <c r="F49" s="27">
        <v>0</v>
      </c>
      <c r="G49" s="35">
        <v>4067.3</v>
      </c>
      <c r="H49" s="36">
        <f t="shared" si="6"/>
        <v>13927.5</v>
      </c>
    </row>
    <row r="50" spans="1:8" ht="19.5" thickBot="1" x14ac:dyDescent="0.35">
      <c r="A50" s="43"/>
      <c r="B50" s="17" t="s">
        <v>25</v>
      </c>
      <c r="C50" s="30">
        <f>C43+C44+C45+C46+C47+C48+C49</f>
        <v>3208646.3</v>
      </c>
      <c r="D50" s="31">
        <f>D43+D44+D45+D46+D47+D48+D49</f>
        <v>4555372</v>
      </c>
      <c r="E50" s="31">
        <f>E43+E44+E45+E46+E47+E48+E49</f>
        <v>4525418.2</v>
      </c>
      <c r="F50" s="31">
        <f>F43+F45+F46+F47+F48+F49</f>
        <v>0</v>
      </c>
      <c r="G50" s="32">
        <f>G43+G45+G46+G47+G48+G49</f>
        <v>135818.79999999999</v>
      </c>
      <c r="H50" s="33">
        <f>SUM(H43:H49)</f>
        <v>12425255.300000001</v>
      </c>
    </row>
    <row r="51" spans="1:8" ht="19.5" thickBot="1" x14ac:dyDescent="0.35">
      <c r="A51" s="37" t="s">
        <v>20</v>
      </c>
      <c r="B51" s="38"/>
      <c r="C51" s="18">
        <v>0</v>
      </c>
      <c r="D51" s="19">
        <v>0</v>
      </c>
      <c r="E51" s="19">
        <v>0</v>
      </c>
      <c r="F51" s="19">
        <v>0</v>
      </c>
      <c r="G51" s="20">
        <v>0</v>
      </c>
      <c r="H51" s="34">
        <f t="shared" ref="H51" si="7">SUM(C51:G51)</f>
        <v>0</v>
      </c>
    </row>
    <row r="52" spans="1:8" ht="19.5" thickBot="1" x14ac:dyDescent="0.35">
      <c r="A52" s="37" t="s">
        <v>24</v>
      </c>
      <c r="B52" s="38"/>
      <c r="C52" s="18">
        <f>C42+C50-C51</f>
        <v>3208646.3</v>
      </c>
      <c r="D52" s="19">
        <f t="shared" ref="D52" si="8">D42+D50-D51</f>
        <v>4555372</v>
      </c>
      <c r="E52" s="19">
        <f>E42+E50-E51</f>
        <v>4525418.2</v>
      </c>
      <c r="F52" s="19">
        <f t="shared" ref="F52:G52" si="9">F42+F50-F51</f>
        <v>0</v>
      </c>
      <c r="G52" s="20">
        <f t="shared" si="9"/>
        <v>135818.79999999999</v>
      </c>
      <c r="H52" s="34">
        <f>SUM(C52:G52)</f>
        <v>12425255.300000001</v>
      </c>
    </row>
  </sheetData>
  <mergeCells count="18">
    <mergeCell ref="A51:B51"/>
    <mergeCell ref="A52:B52"/>
    <mergeCell ref="A33:B33"/>
    <mergeCell ref="A39:H39"/>
    <mergeCell ref="A41:B41"/>
    <mergeCell ref="A42:B42"/>
    <mergeCell ref="A43:A50"/>
    <mergeCell ref="A32:B32"/>
    <mergeCell ref="A3:H3"/>
    <mergeCell ref="A7:A14"/>
    <mergeCell ref="A20:H20"/>
    <mergeCell ref="A23:B23"/>
    <mergeCell ref="A24:A31"/>
    <mergeCell ref="A5:B5"/>
    <mergeCell ref="A6:B6"/>
    <mergeCell ref="A15:B15"/>
    <mergeCell ref="A16:B16"/>
    <mergeCell ref="A22:B22"/>
  </mergeCells>
  <pageMargins left="0.70866141732283472" right="0.11811023622047245" top="0.35433070866141736" bottom="0.35433070866141736" header="0.31496062992125984" footer="0.31496062992125984"/>
  <pageSetup paperSize="9" scale="3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2025-08-11T09:01:40Z</dcterms:modified>
</cp:coreProperties>
</file>