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иложение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8" i="2" l="1"/>
  <c r="K57" i="2"/>
  <c r="J57" i="2"/>
  <c r="I57" i="2"/>
  <c r="H57" i="2"/>
  <c r="G57" i="2"/>
  <c r="E57" i="2"/>
  <c r="D57" i="2"/>
  <c r="K56" i="2"/>
  <c r="J56" i="2"/>
  <c r="I56" i="2"/>
  <c r="H56" i="2"/>
  <c r="G56" i="2"/>
  <c r="F56" i="2"/>
  <c r="E56" i="2"/>
  <c r="D56" i="2"/>
  <c r="K54" i="2"/>
  <c r="L51" i="2"/>
  <c r="L54" i="2" s="1"/>
  <c r="L50" i="2"/>
  <c r="J48" i="2"/>
  <c r="J47" i="2"/>
  <c r="I46" i="2"/>
  <c r="H46" i="2"/>
  <c r="G46" i="2"/>
  <c r="F46" i="2"/>
  <c r="E46" i="2"/>
  <c r="D46" i="2"/>
  <c r="L45" i="2"/>
  <c r="L44" i="2"/>
  <c r="I42" i="2"/>
  <c r="I41" i="2"/>
  <c r="J40" i="2"/>
  <c r="H40" i="2"/>
  <c r="G40" i="2"/>
  <c r="F40" i="2"/>
  <c r="E40" i="2"/>
  <c r="D40" i="2"/>
  <c r="L39" i="2"/>
  <c r="L38" i="2"/>
  <c r="G37" i="2"/>
  <c r="E37" i="2"/>
  <c r="D37" i="2"/>
  <c r="G36" i="2"/>
  <c r="E36" i="2"/>
  <c r="D36" i="2"/>
  <c r="J35" i="2"/>
  <c r="I35" i="2"/>
  <c r="H35" i="2"/>
  <c r="F35" i="2"/>
  <c r="L34" i="2"/>
  <c r="L33" i="2"/>
  <c r="E32" i="2"/>
  <c r="D32" i="2"/>
  <c r="E31" i="2"/>
  <c r="D31" i="2"/>
  <c r="L30" i="2"/>
  <c r="L29" i="2"/>
  <c r="L28" i="2"/>
  <c r="H26" i="2"/>
  <c r="H25" i="2"/>
  <c r="J24" i="2"/>
  <c r="I24" i="2"/>
  <c r="G24" i="2"/>
  <c r="F24" i="2"/>
  <c r="E24" i="2"/>
  <c r="D24" i="2"/>
  <c r="L23" i="2"/>
  <c r="L22" i="2"/>
  <c r="E21" i="2"/>
  <c r="D21" i="2"/>
  <c r="E20" i="2"/>
  <c r="D20" i="2"/>
  <c r="J19" i="2"/>
  <c r="I19" i="2"/>
  <c r="H19" i="2"/>
  <c r="G19" i="2"/>
  <c r="F19" i="2"/>
  <c r="F18" i="2"/>
  <c r="F57" i="2" s="1"/>
  <c r="L17" i="2"/>
  <c r="G15" i="2"/>
  <c r="G14" i="2"/>
  <c r="J13" i="2"/>
  <c r="I13" i="2"/>
  <c r="H13" i="2"/>
  <c r="F13" i="2"/>
  <c r="E13" i="2"/>
  <c r="D13" i="2"/>
  <c r="L12" i="2"/>
  <c r="L11" i="2"/>
  <c r="E9" i="2"/>
  <c r="D9" i="2"/>
  <c r="E8" i="2"/>
  <c r="D8" i="2"/>
  <c r="J7" i="2"/>
  <c r="I7" i="2"/>
  <c r="H7" i="2"/>
  <c r="G7" i="2"/>
  <c r="F7" i="2"/>
  <c r="L6" i="2"/>
  <c r="L5" i="2"/>
  <c r="E58" i="2" l="1"/>
  <c r="I58" i="2"/>
  <c r="D58" i="2"/>
  <c r="D59" i="2" s="1"/>
  <c r="F58" i="2"/>
  <c r="F59" i="2" s="1"/>
  <c r="L24" i="2"/>
  <c r="L25" i="2" s="1"/>
  <c r="L46" i="2"/>
  <c r="G58" i="2"/>
  <c r="G60" i="2" s="1"/>
  <c r="F21" i="2"/>
  <c r="L35" i="2"/>
  <c r="L37" i="2" s="1"/>
  <c r="L40" i="2"/>
  <c r="L42" i="2" s="1"/>
  <c r="L19" i="2"/>
  <c r="L20" i="2" s="1"/>
  <c r="L31" i="2"/>
  <c r="L7" i="2"/>
  <c r="L8" i="2" s="1"/>
  <c r="H58" i="2"/>
  <c r="H60" i="2" s="1"/>
  <c r="L13" i="2"/>
  <c r="L15" i="2" s="1"/>
  <c r="J58" i="2"/>
  <c r="J60" i="2" s="1"/>
  <c r="L56" i="2"/>
  <c r="K60" i="2"/>
  <c r="H59" i="2"/>
  <c r="E59" i="2"/>
  <c r="E60" i="2"/>
  <c r="L36" i="2"/>
  <c r="I59" i="2"/>
  <c r="I60" i="2"/>
  <c r="L48" i="2"/>
  <c r="L47" i="2"/>
  <c r="D60" i="2"/>
  <c r="L57" i="2"/>
  <c r="L18" i="2"/>
  <c r="L32" i="2"/>
  <c r="F20" i="2"/>
  <c r="F60" i="2" l="1"/>
  <c r="J59" i="2"/>
  <c r="L26" i="2"/>
  <c r="L9" i="2"/>
  <c r="L14" i="2"/>
  <c r="G59" i="2"/>
  <c r="L41" i="2"/>
  <c r="L21" i="2"/>
  <c r="L58" i="2"/>
  <c r="L60" i="2" s="1"/>
  <c r="L59" i="2" l="1"/>
</calcChain>
</file>

<file path=xl/sharedStrings.xml><?xml version="1.0" encoding="utf-8"?>
<sst xmlns="http://schemas.openxmlformats.org/spreadsheetml/2006/main" count="91" uniqueCount="36">
  <si>
    <t>Код бюджетной классификации</t>
  </si>
  <si>
    <t>Период</t>
  </si>
  <si>
    <t>Направление расходования средств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</si>
  <si>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</si>
  <si>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</si>
  <si>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ведение дела страховыми медицинскими организациями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</si>
  <si>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</si>
  <si>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</si>
  <si>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</si>
  <si>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395 09 09 69 2 01 50939 600 "Предоставление субсидий бюджетным, автономным учреждениям и иным некоммерческим организациям"</t>
  </si>
  <si>
    <t>395 09 09 51 5 02 74500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</si>
  <si>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52580 600 «Финансовое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населения»</t>
  </si>
  <si>
    <t>Итого</t>
  </si>
  <si>
    <t>395 09 09 69 2 01 50930 300 Финансовое обеспечение организации обязательного медицинского страхования на территориях субъектов Российской Федерации</t>
  </si>
  <si>
    <t>Приложение №1</t>
  </si>
  <si>
    <t>софинансирование расходов медицинских организаций на оплату труда врачей и среднего медицинского персонала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</si>
  <si>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</si>
  <si>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финансовое обеспечение медицинской помощи, оказанной лицам, застрахованным по обязательному медицинскому страхованию, в рамках реализации территориальных программ обязательного медицинского страхования</t>
  </si>
  <si>
    <t>утверждено</t>
  </si>
  <si>
    <t>СБР</t>
  </si>
  <si>
    <t>исполнено</t>
  </si>
  <si>
    <t>% исполнения к утверждено</t>
  </si>
  <si>
    <t>% исполнения к СБР</t>
  </si>
  <si>
    <t>примечание</t>
  </si>
  <si>
    <t>395 09 09 9 2 01 50930 500 «Межбюджетные трансферты»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</si>
  <si>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</si>
  <si>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Проект изменений</t>
  </si>
  <si>
    <t>Отклонения</t>
  </si>
  <si>
    <t>395 09 09 51 5 02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597»</t>
  </si>
  <si>
    <t>395 09 09 69 2 01 52570 600 «Cофинансирование расходов медицинских организаций на оплату труда врачей и среднего медицинского персонала»</t>
  </si>
  <si>
    <t>395 09 09 69 2 01 54990 300 «Дополнительное финансовое обеспечение медицинской помощи, оказанной лицам, застрахованным по обязательному медицинскому страхованию, в рамках реализации территориальных программ обязательного медицинского страхования»</t>
  </si>
  <si>
    <t>Исполнение осуществлено по СБР (изменения в СБР согласно статье 6 областного закона №165-оз от 26.12.2023)</t>
  </si>
  <si>
    <t>Неисполнение обусловлено тем, что медицинскими организациями не заключены гос.контракты в установленные зконом сроки.</t>
  </si>
  <si>
    <t>Дополнительные денежные средства выделены на основании «Уведомлений о предоставлении субсидии, субвенции, иного межбюджетного трансферта, имеющего целевое назначение, на 2024 год и плановый период 2025 и 2026 годов» межбюджетный трансферт увеличен до 136 260,2 тысяч рублей</t>
  </si>
  <si>
    <t>*Денежные средства выделены согласно распоряжению Правительства Российской Федерации от 11.12.2024 года №3674-р, учтены в СБР.</t>
  </si>
  <si>
    <t>*План выполнен на 46,16% по причине отсутствия заявок от МО (отсутствуют случаи удовлетворяющие критерии отбора)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</si>
</sst>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3" fillId="0" borderId="16" xfId="0" applyNumberFormat="1" applyFont="1" applyFill="1" applyBorder="1" applyAlignment="1">
      <alignment horizontal="center" vertical="center" wrapText="1"/>
    </xf>
    <xf numFmtId="4" fontId="3" fillId="0" borderId="17" xfId="0" applyNumberFormat="1" applyFont="1" applyFill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4" fontId="3" fillId="0" borderId="25" xfId="0" applyNumberFormat="1" applyFont="1" applyFill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8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26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0" fontId="4" fillId="0" borderId="0" xfId="0" applyFont="1"/>
    <xf numFmtId="4" fontId="3" fillId="0" borderId="14" xfId="0" applyNumberFormat="1" applyFont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4" fontId="3" fillId="0" borderId="15" xfId="0" applyNumberFormat="1" applyFont="1" applyFill="1" applyBorder="1" applyAlignment="1">
      <alignment horizontal="center" vertical="center" wrapText="1"/>
    </xf>
    <xf numFmtId="4" fontId="3" fillId="0" borderId="27" xfId="0" applyNumberFormat="1" applyFont="1" applyFill="1" applyBorder="1" applyAlignment="1">
      <alignment horizontal="center" vertical="center" wrapText="1"/>
    </xf>
    <xf numFmtId="4" fontId="3" fillId="0" borderId="28" xfId="0" applyNumberFormat="1" applyFont="1" applyFill="1" applyBorder="1" applyAlignment="1">
      <alignment horizontal="center" vertical="center" wrapText="1"/>
    </xf>
    <xf numFmtId="4" fontId="3" fillId="0" borderId="29" xfId="0" applyNumberFormat="1" applyFont="1" applyFill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5"/>
  <sheetViews>
    <sheetView tabSelected="1" topLeftCell="A49" zoomScale="75" zoomScaleNormal="75" workbookViewId="0">
      <selection activeCell="B1" sqref="B1:L60"/>
    </sheetView>
  </sheetViews>
  <sheetFormatPr defaultRowHeight="15" x14ac:dyDescent="0.25"/>
  <cols>
    <col min="1" max="1" width="2.85546875" customWidth="1"/>
    <col min="2" max="2" width="27.140625" customWidth="1"/>
    <col min="3" max="3" width="28.140625" customWidth="1"/>
    <col min="4" max="4" width="20.140625" customWidth="1"/>
    <col min="5" max="5" width="13.42578125" customWidth="1"/>
    <col min="6" max="6" width="19.28515625" customWidth="1"/>
    <col min="7" max="7" width="14.85546875" customWidth="1"/>
    <col min="8" max="8" width="22.5703125" customWidth="1"/>
    <col min="9" max="9" width="20.28515625" customWidth="1"/>
    <col min="10" max="10" width="20.42578125" customWidth="1"/>
    <col min="11" max="11" width="20.140625" customWidth="1"/>
    <col min="12" max="12" width="16.28515625" customWidth="1"/>
  </cols>
  <sheetData>
    <row r="1" spans="1:12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14</v>
      </c>
    </row>
    <row r="2" spans="1:12" ht="4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thickBot="1" x14ac:dyDescent="0.3">
      <c r="A3" s="1"/>
      <c r="B3" s="38" t="s">
        <v>0</v>
      </c>
      <c r="C3" s="38" t="s">
        <v>1</v>
      </c>
      <c r="D3" s="41" t="s">
        <v>2</v>
      </c>
      <c r="E3" s="42"/>
      <c r="F3" s="42"/>
      <c r="G3" s="42"/>
      <c r="H3" s="42"/>
      <c r="I3" s="42"/>
      <c r="J3" s="42"/>
      <c r="K3" s="43"/>
      <c r="L3" s="38" t="s">
        <v>3</v>
      </c>
    </row>
    <row r="4" spans="1:12" ht="177.75" customHeight="1" thickBot="1" x14ac:dyDescent="0.3">
      <c r="A4" s="1"/>
      <c r="B4" s="40"/>
      <c r="C4" s="40"/>
      <c r="D4" s="3" t="s">
        <v>4</v>
      </c>
      <c r="E4" s="4" t="s">
        <v>5</v>
      </c>
      <c r="F4" s="5" t="s">
        <v>6</v>
      </c>
      <c r="G4" s="3" t="s">
        <v>7</v>
      </c>
      <c r="H4" s="4" t="s">
        <v>8</v>
      </c>
      <c r="I4" s="4" t="s">
        <v>15</v>
      </c>
      <c r="J4" s="4" t="s">
        <v>16</v>
      </c>
      <c r="K4" s="4" t="s">
        <v>17</v>
      </c>
      <c r="L4" s="40"/>
    </row>
    <row r="5" spans="1:12" ht="15.75" x14ac:dyDescent="0.25">
      <c r="A5" s="1"/>
      <c r="B5" s="39" t="s">
        <v>13</v>
      </c>
      <c r="C5" s="6" t="s">
        <v>18</v>
      </c>
      <c r="D5" s="7">
        <v>25667677.399999999</v>
      </c>
      <c r="E5" s="8">
        <v>206245.1</v>
      </c>
      <c r="F5" s="9">
        <v>0</v>
      </c>
      <c r="G5" s="10">
        <v>0</v>
      </c>
      <c r="H5" s="9">
        <v>0</v>
      </c>
      <c r="I5" s="9">
        <v>0</v>
      </c>
      <c r="J5" s="9">
        <v>0</v>
      </c>
      <c r="K5" s="11">
        <v>0</v>
      </c>
      <c r="L5" s="11">
        <f>SUM(D5:K5)</f>
        <v>25873922.5</v>
      </c>
    </row>
    <row r="6" spans="1:12" ht="15.75" x14ac:dyDescent="0.25">
      <c r="A6" s="1"/>
      <c r="B6" s="39"/>
      <c r="C6" s="6" t="s">
        <v>19</v>
      </c>
      <c r="D6" s="7">
        <v>25404378.899999999</v>
      </c>
      <c r="E6" s="8">
        <v>207965.4</v>
      </c>
      <c r="F6" s="9">
        <v>0</v>
      </c>
      <c r="G6" s="10">
        <v>0</v>
      </c>
      <c r="H6" s="9">
        <v>0</v>
      </c>
      <c r="I6" s="9">
        <v>0</v>
      </c>
      <c r="J6" s="9">
        <v>0</v>
      </c>
      <c r="K6" s="11">
        <v>0</v>
      </c>
      <c r="L6" s="11">
        <f>SUM(D6:K6)</f>
        <v>25612344.299999997</v>
      </c>
    </row>
    <row r="7" spans="1:12" ht="15.75" x14ac:dyDescent="0.25">
      <c r="A7" s="1"/>
      <c r="B7" s="39"/>
      <c r="C7" s="12" t="s">
        <v>20</v>
      </c>
      <c r="D7" s="13">
        <v>24835610.100000001</v>
      </c>
      <c r="E7" s="14">
        <v>207965.4</v>
      </c>
      <c r="F7" s="13">
        <f t="shared" ref="F7:J7" si="0">F6-F5</f>
        <v>0</v>
      </c>
      <c r="G7" s="15">
        <f t="shared" si="0"/>
        <v>0</v>
      </c>
      <c r="H7" s="13">
        <f t="shared" si="0"/>
        <v>0</v>
      </c>
      <c r="I7" s="15">
        <f t="shared" si="0"/>
        <v>0</v>
      </c>
      <c r="J7" s="13">
        <f t="shared" si="0"/>
        <v>0</v>
      </c>
      <c r="K7" s="16">
        <v>0</v>
      </c>
      <c r="L7" s="11">
        <f>SUM(D7:J7)</f>
        <v>25043575.5</v>
      </c>
    </row>
    <row r="8" spans="1:12" ht="15.75" x14ac:dyDescent="0.25">
      <c r="A8" s="1"/>
      <c r="B8" s="39"/>
      <c r="C8" s="12" t="s">
        <v>21</v>
      </c>
      <c r="D8" s="13">
        <f>ROUND(D7/D5*100,2)</f>
        <v>96.76</v>
      </c>
      <c r="E8" s="14">
        <f t="shared" ref="E8:L8" si="1">ROUND(E7/E5*100,2)</f>
        <v>100.83</v>
      </c>
      <c r="F8" s="13">
        <v>0</v>
      </c>
      <c r="G8" s="15">
        <v>0</v>
      </c>
      <c r="H8" s="13">
        <v>0</v>
      </c>
      <c r="I8" s="15">
        <v>0</v>
      </c>
      <c r="J8" s="13">
        <v>0</v>
      </c>
      <c r="K8" s="17">
        <v>0</v>
      </c>
      <c r="L8" s="18">
        <f t="shared" si="1"/>
        <v>96.79</v>
      </c>
    </row>
    <row r="9" spans="1:12" ht="15.75" x14ac:dyDescent="0.25">
      <c r="A9" s="1"/>
      <c r="B9" s="39"/>
      <c r="C9" s="19" t="s">
        <v>22</v>
      </c>
      <c r="D9" s="13">
        <f>ROUND(D7/D6*100,2)</f>
        <v>97.76</v>
      </c>
      <c r="E9" s="14">
        <f t="shared" ref="E9:L9" si="2">ROUND(E7/E6*100,2)</f>
        <v>100</v>
      </c>
      <c r="F9" s="13">
        <v>0</v>
      </c>
      <c r="G9" s="15">
        <v>0</v>
      </c>
      <c r="H9" s="13">
        <v>0</v>
      </c>
      <c r="I9" s="15">
        <v>0</v>
      </c>
      <c r="J9" s="13">
        <v>0</v>
      </c>
      <c r="K9" s="17">
        <v>0</v>
      </c>
      <c r="L9" s="18">
        <f t="shared" si="2"/>
        <v>97.78</v>
      </c>
    </row>
    <row r="10" spans="1:12" ht="51" customHeight="1" thickBot="1" x14ac:dyDescent="0.3">
      <c r="A10" s="1"/>
      <c r="B10" s="40"/>
      <c r="C10" s="20" t="s">
        <v>23</v>
      </c>
      <c r="D10" s="44" t="s">
        <v>31</v>
      </c>
      <c r="E10" s="45"/>
      <c r="F10" s="21"/>
      <c r="G10" s="22"/>
      <c r="H10" s="21"/>
      <c r="I10" s="22"/>
      <c r="J10" s="21"/>
      <c r="K10" s="23"/>
      <c r="L10" s="24"/>
    </row>
    <row r="11" spans="1:12" ht="15.75" x14ac:dyDescent="0.25">
      <c r="A11" s="1"/>
      <c r="B11" s="38" t="s">
        <v>24</v>
      </c>
      <c r="C11" s="6" t="s">
        <v>18</v>
      </c>
      <c r="D11" s="25">
        <v>0</v>
      </c>
      <c r="E11" s="26">
        <v>0</v>
      </c>
      <c r="F11" s="27">
        <v>0</v>
      </c>
      <c r="G11" s="10">
        <v>3002197.9</v>
      </c>
      <c r="H11" s="27">
        <v>0</v>
      </c>
      <c r="I11" s="27">
        <v>0</v>
      </c>
      <c r="J11" s="27">
        <v>0</v>
      </c>
      <c r="K11" s="28">
        <v>0</v>
      </c>
      <c r="L11" s="28">
        <f>SUM(D11:K11)</f>
        <v>3002197.9</v>
      </c>
    </row>
    <row r="12" spans="1:12" ht="15.75" x14ac:dyDescent="0.25">
      <c r="A12" s="1"/>
      <c r="B12" s="39"/>
      <c r="C12" s="6" t="s">
        <v>19</v>
      </c>
      <c r="D12" s="7">
        <v>0</v>
      </c>
      <c r="E12" s="8">
        <v>0</v>
      </c>
      <c r="F12" s="9">
        <v>0</v>
      </c>
      <c r="G12" s="10">
        <v>3265355.6</v>
      </c>
      <c r="H12" s="9">
        <v>0</v>
      </c>
      <c r="I12" s="9">
        <v>0</v>
      </c>
      <c r="J12" s="9">
        <v>0</v>
      </c>
      <c r="K12" s="11">
        <v>0</v>
      </c>
      <c r="L12" s="11">
        <f>SUM(D12:K12)</f>
        <v>3265355.6</v>
      </c>
    </row>
    <row r="13" spans="1:12" ht="15.75" x14ac:dyDescent="0.25">
      <c r="A13" s="1"/>
      <c r="B13" s="39"/>
      <c r="C13" s="12" t="s">
        <v>20</v>
      </c>
      <c r="D13" s="13">
        <f>D12-D11</f>
        <v>0</v>
      </c>
      <c r="E13" s="14">
        <f t="shared" ref="E13:F13" si="3">E12-E11</f>
        <v>0</v>
      </c>
      <c r="F13" s="13">
        <f t="shared" si="3"/>
        <v>0</v>
      </c>
      <c r="G13" s="15">
        <v>3265355.6</v>
      </c>
      <c r="H13" s="13">
        <f t="shared" ref="H13:J13" si="4">H12-H11</f>
        <v>0</v>
      </c>
      <c r="I13" s="15">
        <f t="shared" si="4"/>
        <v>0</v>
      </c>
      <c r="J13" s="13">
        <f t="shared" si="4"/>
        <v>0</v>
      </c>
      <c r="K13" s="16">
        <v>0</v>
      </c>
      <c r="L13" s="11">
        <f>SUM(D13:J13)</f>
        <v>3265355.6</v>
      </c>
    </row>
    <row r="14" spans="1:12" ht="15.75" x14ac:dyDescent="0.25">
      <c r="A14" s="1"/>
      <c r="B14" s="39"/>
      <c r="C14" s="6" t="s">
        <v>21</v>
      </c>
      <c r="D14" s="7">
        <v>0</v>
      </c>
      <c r="E14" s="8">
        <v>0</v>
      </c>
      <c r="F14" s="9">
        <v>0</v>
      </c>
      <c r="G14" s="10">
        <f t="shared" ref="G14" si="5">ROUND(G13/G11*100,2)</f>
        <v>108.77</v>
      </c>
      <c r="H14" s="9">
        <v>0</v>
      </c>
      <c r="I14" s="9">
        <v>0</v>
      </c>
      <c r="J14" s="9">
        <v>0</v>
      </c>
      <c r="K14" s="11">
        <v>0</v>
      </c>
      <c r="L14" s="11">
        <f t="shared" ref="L14" si="6">ROUND(L13/L11*100,2)</f>
        <v>108.77</v>
      </c>
    </row>
    <row r="15" spans="1:12" ht="15.75" x14ac:dyDescent="0.25">
      <c r="A15" s="1"/>
      <c r="B15" s="39"/>
      <c r="C15" s="6" t="s">
        <v>22</v>
      </c>
      <c r="D15" s="7">
        <v>0</v>
      </c>
      <c r="E15" s="8">
        <v>0</v>
      </c>
      <c r="F15" s="9">
        <v>0</v>
      </c>
      <c r="G15" s="10">
        <f t="shared" ref="G15:L15" si="7">ROUND(G13/G12*100,2)</f>
        <v>100</v>
      </c>
      <c r="H15" s="9">
        <v>0</v>
      </c>
      <c r="I15" s="9">
        <v>0</v>
      </c>
      <c r="J15" s="9">
        <v>0</v>
      </c>
      <c r="K15" s="11">
        <v>0</v>
      </c>
      <c r="L15" s="11">
        <f t="shared" si="7"/>
        <v>100</v>
      </c>
    </row>
    <row r="16" spans="1:12" ht="111.75" customHeight="1" thickBot="1" x14ac:dyDescent="0.3">
      <c r="A16" s="1"/>
      <c r="B16" s="40"/>
      <c r="C16" s="20" t="s">
        <v>23</v>
      </c>
      <c r="D16" s="21"/>
      <c r="E16" s="29"/>
      <c r="F16" s="21"/>
      <c r="G16" s="22" t="s">
        <v>31</v>
      </c>
      <c r="H16" s="21"/>
      <c r="I16" s="22"/>
      <c r="J16" s="21"/>
      <c r="K16" s="23"/>
      <c r="L16" s="24"/>
    </row>
    <row r="17" spans="1:12" ht="15.75" x14ac:dyDescent="0.25">
      <c r="A17" s="1"/>
      <c r="B17" s="38" t="s">
        <v>25</v>
      </c>
      <c r="C17" s="31" t="s">
        <v>18</v>
      </c>
      <c r="D17" s="25">
        <v>41569.199999999997</v>
      </c>
      <c r="E17" s="26">
        <v>8.3000000000000007</v>
      </c>
      <c r="F17" s="27">
        <v>4099074.1</v>
      </c>
      <c r="G17" s="30">
        <v>0</v>
      </c>
      <c r="H17" s="27">
        <v>0</v>
      </c>
      <c r="I17" s="27">
        <v>0</v>
      </c>
      <c r="J17" s="27">
        <v>0</v>
      </c>
      <c r="K17" s="28">
        <v>0</v>
      </c>
      <c r="L17" s="28">
        <f t="shared" ref="L17:L22" si="8">SUM(D17:J17)</f>
        <v>4140651.6</v>
      </c>
    </row>
    <row r="18" spans="1:12" ht="15.75" x14ac:dyDescent="0.25">
      <c r="A18" s="1"/>
      <c r="B18" s="39" t="s">
        <v>26</v>
      </c>
      <c r="C18" s="6" t="s">
        <v>19</v>
      </c>
      <c r="D18" s="7">
        <v>41569.199999999997</v>
      </c>
      <c r="E18" s="8">
        <v>8.3000000000000007</v>
      </c>
      <c r="F18" s="9">
        <f>4099074.1+55881.3</f>
        <v>4154955.4</v>
      </c>
      <c r="G18" s="10">
        <v>0</v>
      </c>
      <c r="H18" s="9">
        <v>0</v>
      </c>
      <c r="I18" s="9">
        <v>0</v>
      </c>
      <c r="J18" s="9">
        <v>0</v>
      </c>
      <c r="K18" s="11">
        <v>0</v>
      </c>
      <c r="L18" s="11">
        <f>SUM(D18:J18)</f>
        <v>4196532.9000000004</v>
      </c>
    </row>
    <row r="19" spans="1:12" ht="15.75" x14ac:dyDescent="0.25">
      <c r="A19" s="1"/>
      <c r="B19" s="39" t="s">
        <v>27</v>
      </c>
      <c r="C19" s="12" t="s">
        <v>20</v>
      </c>
      <c r="D19" s="13">
        <v>57513.1</v>
      </c>
      <c r="E19" s="14">
        <v>118.8</v>
      </c>
      <c r="F19" s="13">
        <f>4133596.7+5304.3</f>
        <v>4138901</v>
      </c>
      <c r="G19" s="15">
        <f t="shared" ref="G19:J19" si="9">G18-G17</f>
        <v>0</v>
      </c>
      <c r="H19" s="13">
        <f t="shared" si="9"/>
        <v>0</v>
      </c>
      <c r="I19" s="15">
        <f t="shared" si="9"/>
        <v>0</v>
      </c>
      <c r="J19" s="13">
        <f t="shared" si="9"/>
        <v>0</v>
      </c>
      <c r="K19" s="16">
        <v>0</v>
      </c>
      <c r="L19" s="11">
        <f>SUM(D19:J19)</f>
        <v>4196532.9000000004</v>
      </c>
    </row>
    <row r="20" spans="1:12" ht="21" customHeight="1" x14ac:dyDescent="0.25">
      <c r="A20" s="1"/>
      <c r="B20" s="39"/>
      <c r="C20" s="6" t="s">
        <v>21</v>
      </c>
      <c r="D20" s="6">
        <f>ROUND(D19/D17*100,2)</f>
        <v>138.36000000000001</v>
      </c>
      <c r="E20" s="7">
        <f>ROUND(E19/E17*100,2)</f>
        <v>1431.33</v>
      </c>
      <c r="F20" s="8">
        <f t="shared" ref="F20" si="10">ROUND(F19/F17*100,2)</f>
        <v>100.97</v>
      </c>
      <c r="G20" s="9">
        <v>0</v>
      </c>
      <c r="H20" s="10">
        <v>0</v>
      </c>
      <c r="I20" s="9">
        <v>0</v>
      </c>
      <c r="J20" s="9">
        <v>0</v>
      </c>
      <c r="K20" s="11">
        <v>0</v>
      </c>
      <c r="L20" s="9">
        <f t="shared" ref="L20" si="11">ROUND(L19/L17*100,2)</f>
        <v>101.35</v>
      </c>
    </row>
    <row r="21" spans="1:12" ht="29.25" customHeight="1" thickBot="1" x14ac:dyDescent="0.3">
      <c r="A21" s="1"/>
      <c r="B21" s="40"/>
      <c r="C21" s="20" t="s">
        <v>22</v>
      </c>
      <c r="D21" s="20">
        <f>ROUND(D19/D18*100,2)</f>
        <v>138.36000000000001</v>
      </c>
      <c r="E21" s="21">
        <f>ROUND(E19/E18*100,2)</f>
        <v>1431.33</v>
      </c>
      <c r="F21" s="29">
        <f>ROUND(F19/F18*100,2)</f>
        <v>99.61</v>
      </c>
      <c r="G21" s="34">
        <v>0</v>
      </c>
      <c r="H21" s="36">
        <v>0</v>
      </c>
      <c r="I21" s="34">
        <v>0</v>
      </c>
      <c r="J21" s="34">
        <v>0</v>
      </c>
      <c r="K21" s="24">
        <v>0</v>
      </c>
      <c r="L21" s="34">
        <f t="shared" ref="L21" si="12">ROUND(L19/L18*100,2)</f>
        <v>100</v>
      </c>
    </row>
    <row r="22" spans="1:12" ht="15.75" x14ac:dyDescent="0.25">
      <c r="A22" s="1"/>
      <c r="B22" s="39" t="s">
        <v>9</v>
      </c>
      <c r="C22" s="6" t="s">
        <v>18</v>
      </c>
      <c r="D22" s="7">
        <v>0</v>
      </c>
      <c r="E22" s="8">
        <v>0</v>
      </c>
      <c r="F22" s="9">
        <v>0</v>
      </c>
      <c r="G22" s="10">
        <v>0</v>
      </c>
      <c r="H22" s="9">
        <v>148140.5</v>
      </c>
      <c r="I22" s="9">
        <v>0</v>
      </c>
      <c r="J22" s="9">
        <v>0</v>
      </c>
      <c r="K22" s="11">
        <v>0</v>
      </c>
      <c r="L22" s="11">
        <f t="shared" si="8"/>
        <v>148140.5</v>
      </c>
    </row>
    <row r="23" spans="1:12" ht="15.75" x14ac:dyDescent="0.25">
      <c r="A23" s="1"/>
      <c r="B23" s="39" t="s">
        <v>26</v>
      </c>
      <c r="C23" s="6" t="s">
        <v>19</v>
      </c>
      <c r="D23" s="7">
        <v>0</v>
      </c>
      <c r="E23" s="8">
        <v>0</v>
      </c>
      <c r="F23" s="9">
        <v>0</v>
      </c>
      <c r="G23" s="10">
        <v>0</v>
      </c>
      <c r="H23" s="9">
        <v>148140.5</v>
      </c>
      <c r="I23" s="9">
        <v>0</v>
      </c>
      <c r="J23" s="9">
        <v>0</v>
      </c>
      <c r="K23" s="11">
        <v>0</v>
      </c>
      <c r="L23" s="11">
        <f>SUM(D23:J23)</f>
        <v>148140.5</v>
      </c>
    </row>
    <row r="24" spans="1:12" ht="15.75" x14ac:dyDescent="0.25">
      <c r="A24" s="1"/>
      <c r="B24" s="39" t="s">
        <v>27</v>
      </c>
      <c r="C24" s="12" t="s">
        <v>20</v>
      </c>
      <c r="D24" s="13">
        <f>D23-D22</f>
        <v>0</v>
      </c>
      <c r="E24" s="14">
        <f t="shared" ref="E24:G24" si="13">E23-E22</f>
        <v>0</v>
      </c>
      <c r="F24" s="13">
        <f t="shared" si="13"/>
        <v>0</v>
      </c>
      <c r="G24" s="15">
        <f t="shared" si="13"/>
        <v>0</v>
      </c>
      <c r="H24" s="13">
        <v>109076.4</v>
      </c>
      <c r="I24" s="15">
        <f t="shared" ref="I24:J24" si="14">I23-I22</f>
        <v>0</v>
      </c>
      <c r="J24" s="13">
        <f t="shared" si="14"/>
        <v>0</v>
      </c>
      <c r="K24" s="16">
        <v>0</v>
      </c>
      <c r="L24" s="11">
        <f>SUM(D24:J24)</f>
        <v>109076.4</v>
      </c>
    </row>
    <row r="25" spans="1:12" ht="15.75" x14ac:dyDescent="0.25">
      <c r="A25" s="1"/>
      <c r="B25" s="39"/>
      <c r="C25" s="6" t="s">
        <v>21</v>
      </c>
      <c r="D25" s="6">
        <v>0</v>
      </c>
      <c r="E25" s="7">
        <v>0</v>
      </c>
      <c r="F25" s="8">
        <v>0</v>
      </c>
      <c r="G25" s="9">
        <v>0</v>
      </c>
      <c r="H25" s="10">
        <f t="shared" ref="H25" si="15">ROUND(H24/H22*100,2)</f>
        <v>73.63</v>
      </c>
      <c r="I25" s="9">
        <v>0</v>
      </c>
      <c r="J25" s="9">
        <v>0</v>
      </c>
      <c r="K25" s="11">
        <v>0</v>
      </c>
      <c r="L25" s="9">
        <f t="shared" ref="L25" si="16">ROUND(L24/L22*100,2)</f>
        <v>73.63</v>
      </c>
    </row>
    <row r="26" spans="1:12" ht="15.75" x14ac:dyDescent="0.25">
      <c r="A26" s="1"/>
      <c r="B26" s="39"/>
      <c r="C26" s="6" t="s">
        <v>22</v>
      </c>
      <c r="D26" s="6">
        <v>0</v>
      </c>
      <c r="E26" s="7">
        <v>0</v>
      </c>
      <c r="F26" s="8">
        <v>0</v>
      </c>
      <c r="G26" s="9">
        <v>0</v>
      </c>
      <c r="H26" s="10">
        <f t="shared" ref="H26:L26" si="17">ROUND(H24/H23*100,2)</f>
        <v>73.63</v>
      </c>
      <c r="I26" s="9">
        <v>0</v>
      </c>
      <c r="J26" s="9">
        <v>0</v>
      </c>
      <c r="K26" s="11">
        <v>0</v>
      </c>
      <c r="L26" s="9">
        <f t="shared" si="17"/>
        <v>73.63</v>
      </c>
    </row>
    <row r="27" spans="1:12" ht="95.25" customHeight="1" thickBot="1" x14ac:dyDescent="0.3">
      <c r="A27" s="1"/>
      <c r="B27" s="40"/>
      <c r="C27" s="20" t="s">
        <v>23</v>
      </c>
      <c r="D27" s="21"/>
      <c r="E27" s="29"/>
      <c r="F27" s="21"/>
      <c r="G27" s="22"/>
      <c r="H27" s="21" t="s">
        <v>32</v>
      </c>
      <c r="I27" s="22"/>
      <c r="J27" s="21"/>
      <c r="K27" s="23"/>
      <c r="L27" s="24"/>
    </row>
    <row r="28" spans="1:12" ht="15.75" x14ac:dyDescent="0.25">
      <c r="A28" s="1"/>
      <c r="B28" s="38" t="s">
        <v>28</v>
      </c>
      <c r="C28" s="31" t="s">
        <v>18</v>
      </c>
      <c r="D28" s="25">
        <v>5830463.7000000002</v>
      </c>
      <c r="E28" s="26">
        <v>70750.899999999994</v>
      </c>
      <c r="F28" s="27">
        <v>0</v>
      </c>
      <c r="G28" s="30">
        <v>0</v>
      </c>
      <c r="H28" s="27">
        <v>0</v>
      </c>
      <c r="I28" s="27">
        <v>0</v>
      </c>
      <c r="J28" s="27">
        <v>0</v>
      </c>
      <c r="K28" s="28">
        <v>0</v>
      </c>
      <c r="L28" s="28">
        <f>SUM(D28:J28)</f>
        <v>5901214.6000000006</v>
      </c>
    </row>
    <row r="29" spans="1:12" ht="36.75" customHeight="1" x14ac:dyDescent="0.25">
      <c r="A29" s="1"/>
      <c r="B29" s="39" t="s">
        <v>26</v>
      </c>
      <c r="C29" s="6" t="s">
        <v>19</v>
      </c>
      <c r="D29" s="7">
        <v>5851284</v>
      </c>
      <c r="E29" s="8">
        <v>49930.6</v>
      </c>
      <c r="F29" s="9">
        <v>0</v>
      </c>
      <c r="G29" s="10">
        <v>0</v>
      </c>
      <c r="H29" s="9">
        <v>0</v>
      </c>
      <c r="I29" s="9">
        <v>0</v>
      </c>
      <c r="J29" s="9">
        <v>0</v>
      </c>
      <c r="K29" s="11">
        <v>0</v>
      </c>
      <c r="L29" s="11">
        <f>SUM(D29:J29)</f>
        <v>5901214.5999999996</v>
      </c>
    </row>
    <row r="30" spans="1:12" ht="33" customHeight="1" x14ac:dyDescent="0.25">
      <c r="A30" s="1"/>
      <c r="B30" s="39"/>
      <c r="C30" s="12" t="s">
        <v>20</v>
      </c>
      <c r="D30" s="7">
        <v>5851284</v>
      </c>
      <c r="E30" s="8">
        <v>49930.6</v>
      </c>
      <c r="F30" s="9">
        <v>0</v>
      </c>
      <c r="G30" s="10">
        <v>0</v>
      </c>
      <c r="H30" s="9">
        <v>0</v>
      </c>
      <c r="I30" s="10">
        <v>0</v>
      </c>
      <c r="J30" s="9">
        <v>0</v>
      </c>
      <c r="K30" s="16">
        <v>0</v>
      </c>
      <c r="L30" s="11">
        <f>SUM(D30:J30)</f>
        <v>5901214.5999999996</v>
      </c>
    </row>
    <row r="31" spans="1:12" ht="27.75" customHeight="1" x14ac:dyDescent="0.25">
      <c r="A31" s="1"/>
      <c r="B31" s="39"/>
      <c r="C31" s="6" t="s">
        <v>21</v>
      </c>
      <c r="D31" s="7">
        <f>ROUND(D30/D28*100,2)</f>
        <v>100.36</v>
      </c>
      <c r="E31" s="8">
        <f>ROUND(E30/E28*100,2)</f>
        <v>70.569999999999993</v>
      </c>
      <c r="F31" s="9">
        <v>0</v>
      </c>
      <c r="G31" s="10">
        <v>0</v>
      </c>
      <c r="H31" s="9">
        <v>0</v>
      </c>
      <c r="I31" s="10">
        <v>0</v>
      </c>
      <c r="J31" s="9">
        <v>0</v>
      </c>
      <c r="K31" s="11">
        <v>0</v>
      </c>
      <c r="L31" s="11">
        <f t="shared" ref="L31" si="18">ROUND(L30/L28*100,2)</f>
        <v>100</v>
      </c>
    </row>
    <row r="32" spans="1:12" ht="48.75" customHeight="1" thickBot="1" x14ac:dyDescent="0.3">
      <c r="A32" s="1"/>
      <c r="B32" s="40" t="s">
        <v>27</v>
      </c>
      <c r="C32" s="20" t="s">
        <v>22</v>
      </c>
      <c r="D32" s="46">
        <f>ROUND(D30/D29*100,2)</f>
        <v>100</v>
      </c>
      <c r="E32" s="47">
        <f t="shared" ref="E32:L32" si="19">ROUND(E30/E29*100,2)</f>
        <v>100</v>
      </c>
      <c r="F32" s="46">
        <v>0</v>
      </c>
      <c r="G32" s="37">
        <v>0</v>
      </c>
      <c r="H32" s="46">
        <v>0</v>
      </c>
      <c r="I32" s="37">
        <v>0</v>
      </c>
      <c r="J32" s="46">
        <v>0</v>
      </c>
      <c r="K32" s="24">
        <v>0</v>
      </c>
      <c r="L32" s="48">
        <f t="shared" si="19"/>
        <v>100</v>
      </c>
    </row>
    <row r="33" spans="1:12" ht="15.75" x14ac:dyDescent="0.25">
      <c r="A33" s="1"/>
      <c r="B33" s="38" t="s">
        <v>10</v>
      </c>
      <c r="C33" s="31" t="s">
        <v>18</v>
      </c>
      <c r="D33" s="27">
        <v>293352.90000000002</v>
      </c>
      <c r="E33" s="27">
        <v>2640.2</v>
      </c>
      <c r="F33" s="27">
        <v>0</v>
      </c>
      <c r="G33" s="30">
        <v>483569.5</v>
      </c>
      <c r="H33" s="27">
        <v>0</v>
      </c>
      <c r="I33" s="27">
        <v>0</v>
      </c>
      <c r="J33" s="27">
        <v>0</v>
      </c>
      <c r="K33" s="28">
        <v>0</v>
      </c>
      <c r="L33" s="28">
        <f>SUM(D33:J33)</f>
        <v>779562.60000000009</v>
      </c>
    </row>
    <row r="34" spans="1:12" ht="15.75" x14ac:dyDescent="0.25">
      <c r="A34" s="1"/>
      <c r="B34" s="39"/>
      <c r="C34" s="6" t="s">
        <v>19</v>
      </c>
      <c r="D34" s="9">
        <v>293352.90000000002</v>
      </c>
      <c r="E34" s="9">
        <v>2640.2</v>
      </c>
      <c r="F34" s="9">
        <v>0</v>
      </c>
      <c r="G34" s="10">
        <v>483569.5</v>
      </c>
      <c r="H34" s="9">
        <v>0</v>
      </c>
      <c r="I34" s="9">
        <v>0</v>
      </c>
      <c r="J34" s="9">
        <v>0</v>
      </c>
      <c r="K34" s="11">
        <v>0</v>
      </c>
      <c r="L34" s="11">
        <f>SUM(D34:J34)</f>
        <v>779562.60000000009</v>
      </c>
    </row>
    <row r="35" spans="1:12" ht="15.75" x14ac:dyDescent="0.25">
      <c r="A35" s="1"/>
      <c r="B35" s="39"/>
      <c r="C35" s="12" t="s">
        <v>20</v>
      </c>
      <c r="D35" s="13">
        <v>293352.90000000002</v>
      </c>
      <c r="E35" s="13">
        <v>2640.2</v>
      </c>
      <c r="F35" s="13">
        <f t="shared" ref="F35" si="20">F34-F33</f>
        <v>0</v>
      </c>
      <c r="G35" s="15">
        <v>483569.5</v>
      </c>
      <c r="H35" s="13">
        <f t="shared" ref="H35:J35" si="21">H34-H33</f>
        <v>0</v>
      </c>
      <c r="I35" s="15">
        <f t="shared" si="21"/>
        <v>0</v>
      </c>
      <c r="J35" s="13">
        <f t="shared" si="21"/>
        <v>0</v>
      </c>
      <c r="K35" s="16">
        <v>0</v>
      </c>
      <c r="L35" s="11">
        <f>SUM(D35:J35)</f>
        <v>779562.60000000009</v>
      </c>
    </row>
    <row r="36" spans="1:12" ht="15.75" x14ac:dyDescent="0.25">
      <c r="A36" s="1"/>
      <c r="B36" s="39"/>
      <c r="C36" s="12" t="s">
        <v>21</v>
      </c>
      <c r="D36" s="13">
        <f>ROUND(D35/D33*100,2)</f>
        <v>100</v>
      </c>
      <c r="E36" s="13">
        <f t="shared" ref="E36" si="22">ROUND(E35/E33*100,2)</f>
        <v>100</v>
      </c>
      <c r="F36" s="13">
        <v>0</v>
      </c>
      <c r="G36" s="15">
        <f t="shared" ref="G36" si="23">ROUND(G35/G33*100,2)</f>
        <v>100</v>
      </c>
      <c r="H36" s="13">
        <v>0</v>
      </c>
      <c r="I36" s="15">
        <v>0</v>
      </c>
      <c r="J36" s="13">
        <v>0</v>
      </c>
      <c r="K36" s="11">
        <v>0</v>
      </c>
      <c r="L36" s="18">
        <f t="shared" ref="L36" si="24">ROUND(L35/L33*100,2)</f>
        <v>100</v>
      </c>
    </row>
    <row r="37" spans="1:12" ht="42.75" customHeight="1" thickBot="1" x14ac:dyDescent="0.3">
      <c r="A37" s="1"/>
      <c r="B37" s="40"/>
      <c r="C37" s="33" t="s">
        <v>22</v>
      </c>
      <c r="D37" s="46">
        <f>ROUND(D35/D34*100,2)</f>
        <v>100</v>
      </c>
      <c r="E37" s="46">
        <f t="shared" ref="E37:L37" si="25">ROUND(E35/E34*100,2)</f>
        <v>100</v>
      </c>
      <c r="F37" s="46">
        <v>0</v>
      </c>
      <c r="G37" s="37">
        <f t="shared" si="25"/>
        <v>100</v>
      </c>
      <c r="H37" s="46">
        <v>0</v>
      </c>
      <c r="I37" s="37">
        <v>0</v>
      </c>
      <c r="J37" s="46">
        <v>0</v>
      </c>
      <c r="K37" s="24">
        <v>0</v>
      </c>
      <c r="L37" s="48">
        <f t="shared" si="25"/>
        <v>100</v>
      </c>
    </row>
    <row r="38" spans="1:12" ht="15.75" x14ac:dyDescent="0.25">
      <c r="A38" s="1"/>
      <c r="B38" s="38" t="s">
        <v>29</v>
      </c>
      <c r="C38" s="31" t="s">
        <v>18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7">
        <v>49460.1</v>
      </c>
      <c r="J38" s="27">
        <v>0</v>
      </c>
      <c r="K38" s="28">
        <v>0</v>
      </c>
      <c r="L38" s="28">
        <f>SUM(D38:J38)</f>
        <v>49460.1</v>
      </c>
    </row>
    <row r="39" spans="1:12" ht="15.75" x14ac:dyDescent="0.25">
      <c r="A39" s="1"/>
      <c r="B39" s="39"/>
      <c r="C39" s="6" t="s">
        <v>19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9">
        <v>136260.20000000001</v>
      </c>
      <c r="J39" s="9">
        <v>0</v>
      </c>
      <c r="K39" s="11">
        <v>0</v>
      </c>
      <c r="L39" s="11">
        <f>SUM(D39:J39)</f>
        <v>136260.20000000001</v>
      </c>
    </row>
    <row r="40" spans="1:12" ht="15.75" x14ac:dyDescent="0.25">
      <c r="A40" s="1"/>
      <c r="B40" s="39"/>
      <c r="C40" s="12" t="s">
        <v>20</v>
      </c>
      <c r="D40" s="13">
        <f>D39-D38</f>
        <v>0</v>
      </c>
      <c r="E40" s="13">
        <f t="shared" ref="E40:H40" si="26">E39-E38</f>
        <v>0</v>
      </c>
      <c r="F40" s="13">
        <f t="shared" si="26"/>
        <v>0</v>
      </c>
      <c r="G40" s="13">
        <f t="shared" si="26"/>
        <v>0</v>
      </c>
      <c r="H40" s="13">
        <f t="shared" si="26"/>
        <v>0</v>
      </c>
      <c r="I40" s="13">
        <v>136260.20000000001</v>
      </c>
      <c r="J40" s="13">
        <f t="shared" ref="J40" si="27">J39-J38</f>
        <v>0</v>
      </c>
      <c r="K40" s="16">
        <v>0</v>
      </c>
      <c r="L40" s="18">
        <f>SUM(D40:J40)</f>
        <v>136260.20000000001</v>
      </c>
    </row>
    <row r="41" spans="1:12" ht="15.75" x14ac:dyDescent="0.25">
      <c r="A41" s="1"/>
      <c r="B41" s="39"/>
      <c r="C41" s="12" t="s">
        <v>21</v>
      </c>
      <c r="D41" s="6">
        <v>0</v>
      </c>
      <c r="E41" s="7">
        <v>0</v>
      </c>
      <c r="F41" s="7">
        <v>0</v>
      </c>
      <c r="G41" s="7">
        <v>0</v>
      </c>
      <c r="H41" s="7">
        <v>0</v>
      </c>
      <c r="I41" s="7">
        <f>ROUND(I40/I38*100,2)</f>
        <v>275.5</v>
      </c>
      <c r="J41" s="9">
        <v>0</v>
      </c>
      <c r="K41" s="11">
        <v>0</v>
      </c>
      <c r="L41" s="9">
        <f t="shared" ref="L41" si="28">ROUND(L40/L38*100,2)</f>
        <v>275.5</v>
      </c>
    </row>
    <row r="42" spans="1:12" ht="15.75" x14ac:dyDescent="0.25">
      <c r="A42" s="1"/>
      <c r="B42" s="39"/>
      <c r="C42" s="12" t="s">
        <v>22</v>
      </c>
      <c r="D42" s="6">
        <v>0</v>
      </c>
      <c r="E42" s="7">
        <v>0</v>
      </c>
      <c r="F42" s="7">
        <v>0</v>
      </c>
      <c r="G42" s="7">
        <v>0</v>
      </c>
      <c r="H42" s="7">
        <v>0</v>
      </c>
      <c r="I42" s="7">
        <f t="shared" ref="I42:L42" si="29">ROUND(I40/I39*100,2)</f>
        <v>100</v>
      </c>
      <c r="J42" s="9">
        <v>0</v>
      </c>
      <c r="K42" s="11">
        <v>0</v>
      </c>
      <c r="L42" s="9">
        <f t="shared" si="29"/>
        <v>100</v>
      </c>
    </row>
    <row r="43" spans="1:12" ht="208.5" customHeight="1" thickBot="1" x14ac:dyDescent="0.3">
      <c r="A43" s="1"/>
      <c r="B43" s="40"/>
      <c r="C43" s="20" t="s">
        <v>23</v>
      </c>
      <c r="D43" s="21"/>
      <c r="E43" s="29"/>
      <c r="F43" s="21"/>
      <c r="G43" s="22"/>
      <c r="H43" s="21"/>
      <c r="I43" s="22" t="s">
        <v>33</v>
      </c>
      <c r="J43" s="21"/>
      <c r="K43" s="23"/>
      <c r="L43" s="24"/>
    </row>
    <row r="44" spans="1:12" ht="15.75" x14ac:dyDescent="0.25">
      <c r="A44" s="1"/>
      <c r="B44" s="38" t="s">
        <v>11</v>
      </c>
      <c r="C44" s="6" t="s">
        <v>18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7">
        <v>0</v>
      </c>
      <c r="J44" s="9">
        <v>2017.1</v>
      </c>
      <c r="K44" s="28">
        <v>0</v>
      </c>
      <c r="L44" s="28">
        <f>SUM(D44:J44)</f>
        <v>2017.1</v>
      </c>
    </row>
    <row r="45" spans="1:12" ht="15.75" x14ac:dyDescent="0.25">
      <c r="A45" s="1"/>
      <c r="B45" s="39"/>
      <c r="C45" s="6" t="s">
        <v>19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9">
        <v>0</v>
      </c>
      <c r="J45" s="9">
        <v>2017.1</v>
      </c>
      <c r="K45" s="11">
        <v>0</v>
      </c>
      <c r="L45" s="11">
        <f>SUM(D45:J45)</f>
        <v>2017.1</v>
      </c>
    </row>
    <row r="46" spans="1:12" ht="15.75" x14ac:dyDescent="0.25">
      <c r="A46" s="1"/>
      <c r="B46" s="39"/>
      <c r="C46" s="12" t="s">
        <v>20</v>
      </c>
      <c r="D46" s="13">
        <f>D45-D44</f>
        <v>0</v>
      </c>
      <c r="E46" s="13">
        <f t="shared" ref="E46:I46" si="30">E45-E44</f>
        <v>0</v>
      </c>
      <c r="F46" s="13">
        <f t="shared" si="30"/>
        <v>0</v>
      </c>
      <c r="G46" s="13">
        <f t="shared" si="30"/>
        <v>0</v>
      </c>
      <c r="H46" s="13">
        <f t="shared" si="30"/>
        <v>0</v>
      </c>
      <c r="I46" s="13">
        <f t="shared" si="30"/>
        <v>0</v>
      </c>
      <c r="J46" s="13">
        <v>931</v>
      </c>
      <c r="K46" s="16">
        <v>0</v>
      </c>
      <c r="L46" s="18">
        <f>SUM(D46:J46)</f>
        <v>931</v>
      </c>
    </row>
    <row r="47" spans="1:12" ht="15.75" x14ac:dyDescent="0.25">
      <c r="A47" s="1"/>
      <c r="B47" s="39"/>
      <c r="C47" s="12" t="s">
        <v>21</v>
      </c>
      <c r="D47" s="6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9">
        <f t="shared" ref="J47" si="31">ROUND(J46/J44*100,2)</f>
        <v>46.16</v>
      </c>
      <c r="K47" s="11">
        <v>0</v>
      </c>
      <c r="L47" s="9">
        <f>ROUND(L46/L44*100,2)</f>
        <v>46.16</v>
      </c>
    </row>
    <row r="48" spans="1:12" ht="15.75" x14ac:dyDescent="0.25">
      <c r="A48" s="1"/>
      <c r="B48" s="39"/>
      <c r="C48" s="12" t="s">
        <v>22</v>
      </c>
      <c r="D48" s="6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9">
        <f t="shared" ref="J48" si="32">ROUND(J46/J45*100,2)</f>
        <v>46.16</v>
      </c>
      <c r="K48" s="11">
        <v>0</v>
      </c>
      <c r="L48" s="9">
        <f>ROUND(L46/L45*100,2)</f>
        <v>46.16</v>
      </c>
    </row>
    <row r="49" spans="1:12" ht="114" customHeight="1" thickBot="1" x14ac:dyDescent="0.3">
      <c r="A49" s="1"/>
      <c r="B49" s="40"/>
      <c r="C49" s="20" t="s">
        <v>23</v>
      </c>
      <c r="D49" s="21"/>
      <c r="E49" s="29"/>
      <c r="F49" s="21"/>
      <c r="G49" s="22"/>
      <c r="H49" s="21"/>
      <c r="I49" s="22"/>
      <c r="J49" s="21" t="s">
        <v>35</v>
      </c>
      <c r="K49" s="23"/>
      <c r="L49" s="24"/>
    </row>
    <row r="50" spans="1:12" ht="15.75" x14ac:dyDescent="0.25">
      <c r="A50" s="1"/>
      <c r="B50" s="38" t="s">
        <v>30</v>
      </c>
      <c r="C50" s="6" t="s">
        <v>18</v>
      </c>
      <c r="D50" s="25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11">
        <v>0</v>
      </c>
      <c r="L50" s="28">
        <f>SUM(D50:K50)</f>
        <v>0</v>
      </c>
    </row>
    <row r="51" spans="1:12" ht="15.75" x14ac:dyDescent="0.25">
      <c r="A51" s="1"/>
      <c r="B51" s="39"/>
      <c r="C51" s="6" t="s">
        <v>19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11">
        <v>792146.7</v>
      </c>
      <c r="L51" s="11">
        <f>SUM(D51:K51)</f>
        <v>792146.7</v>
      </c>
    </row>
    <row r="52" spans="1:12" ht="15.75" x14ac:dyDescent="0.25">
      <c r="A52" s="1"/>
      <c r="B52" s="39"/>
      <c r="C52" s="12" t="s">
        <v>20</v>
      </c>
      <c r="D52" s="13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17">
        <v>792146.7</v>
      </c>
      <c r="L52" s="18"/>
    </row>
    <row r="53" spans="1:12" ht="15.75" x14ac:dyDescent="0.25">
      <c r="A53" s="1"/>
      <c r="B53" s="39"/>
      <c r="C53" s="12" t="s">
        <v>21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9">
        <v>0</v>
      </c>
      <c r="L53" s="9">
        <v>0</v>
      </c>
    </row>
    <row r="54" spans="1:12" ht="15.75" x14ac:dyDescent="0.25">
      <c r="A54" s="1"/>
      <c r="B54" s="39"/>
      <c r="C54" s="12" t="s">
        <v>22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9">
        <f t="shared" ref="K54:L54" si="33">ROUND(K52/K51*100,2)</f>
        <v>100</v>
      </c>
      <c r="L54" s="9">
        <f t="shared" si="33"/>
        <v>0</v>
      </c>
    </row>
    <row r="55" spans="1:12" ht="111" customHeight="1" thickBot="1" x14ac:dyDescent="0.3">
      <c r="A55" s="1"/>
      <c r="B55" s="40"/>
      <c r="C55" s="20" t="s">
        <v>23</v>
      </c>
      <c r="D55" s="21"/>
      <c r="E55" s="29"/>
      <c r="F55" s="21"/>
      <c r="G55" s="22"/>
      <c r="H55" s="21"/>
      <c r="I55" s="22"/>
      <c r="J55" s="21"/>
      <c r="K55" s="23" t="s">
        <v>34</v>
      </c>
      <c r="L55" s="24"/>
    </row>
    <row r="56" spans="1:12" ht="15.75" x14ac:dyDescent="0.25">
      <c r="A56" s="1"/>
      <c r="B56" s="38" t="s">
        <v>12</v>
      </c>
      <c r="C56" s="31" t="s">
        <v>18</v>
      </c>
      <c r="D56" s="25">
        <f t="shared" ref="D56:K58" si="34">D5+D11+D17+D22+D28+D33+D38+D44+D50</f>
        <v>31833063.199999996</v>
      </c>
      <c r="E56" s="25">
        <f t="shared" si="34"/>
        <v>279644.5</v>
      </c>
      <c r="F56" s="25">
        <f t="shared" si="34"/>
        <v>4099074.1</v>
      </c>
      <c r="G56" s="25">
        <f t="shared" si="34"/>
        <v>3485767.4</v>
      </c>
      <c r="H56" s="25">
        <f t="shared" si="34"/>
        <v>148140.5</v>
      </c>
      <c r="I56" s="25">
        <f t="shared" si="34"/>
        <v>49460.1</v>
      </c>
      <c r="J56" s="25">
        <f t="shared" si="34"/>
        <v>2017.1</v>
      </c>
      <c r="K56" s="25">
        <f t="shared" si="34"/>
        <v>0</v>
      </c>
      <c r="L56" s="28">
        <f>SUM(D56:K56)</f>
        <v>39897166.899999999</v>
      </c>
    </row>
    <row r="57" spans="1:12" ht="15.75" x14ac:dyDescent="0.25">
      <c r="A57" s="1"/>
      <c r="B57" s="39"/>
      <c r="C57" s="6" t="s">
        <v>19</v>
      </c>
      <c r="D57" s="7">
        <f t="shared" si="34"/>
        <v>31590584.999999996</v>
      </c>
      <c r="E57" s="7">
        <f t="shared" si="34"/>
        <v>260544.5</v>
      </c>
      <c r="F57" s="7">
        <f t="shared" si="34"/>
        <v>4154955.4</v>
      </c>
      <c r="G57" s="7">
        <f t="shared" si="34"/>
        <v>3748925.1</v>
      </c>
      <c r="H57" s="7">
        <f t="shared" si="34"/>
        <v>148140.5</v>
      </c>
      <c r="I57" s="7">
        <f t="shared" si="34"/>
        <v>136260.20000000001</v>
      </c>
      <c r="J57" s="7">
        <f t="shared" si="34"/>
        <v>2017.1</v>
      </c>
      <c r="K57" s="7">
        <f t="shared" si="34"/>
        <v>792146.7</v>
      </c>
      <c r="L57" s="9">
        <f>SUM(D57:K57)</f>
        <v>40833574.500000007</v>
      </c>
    </row>
    <row r="58" spans="1:12" ht="15.75" x14ac:dyDescent="0.25">
      <c r="A58" s="1"/>
      <c r="B58" s="39"/>
      <c r="C58" s="12" t="s">
        <v>20</v>
      </c>
      <c r="D58" s="13">
        <f t="shared" si="34"/>
        <v>31037760.100000001</v>
      </c>
      <c r="E58" s="13">
        <f t="shared" si="34"/>
        <v>260655</v>
      </c>
      <c r="F58" s="13">
        <f t="shared" si="34"/>
        <v>4138901</v>
      </c>
      <c r="G58" s="13">
        <f t="shared" si="34"/>
        <v>3748925.1</v>
      </c>
      <c r="H58" s="13">
        <f t="shared" si="34"/>
        <v>109076.4</v>
      </c>
      <c r="I58" s="13">
        <f t="shared" si="34"/>
        <v>136260.20000000001</v>
      </c>
      <c r="J58" s="13">
        <f t="shared" si="34"/>
        <v>931</v>
      </c>
      <c r="K58" s="13">
        <f t="shared" si="34"/>
        <v>792146.7</v>
      </c>
      <c r="L58" s="13">
        <f>SUM(D58:K58)</f>
        <v>40224655.500000007</v>
      </c>
    </row>
    <row r="59" spans="1:12" ht="15.75" x14ac:dyDescent="0.25">
      <c r="A59" s="1"/>
      <c r="B59" s="39"/>
      <c r="C59" s="32" t="s">
        <v>21</v>
      </c>
      <c r="D59" s="7">
        <f>ROUND(D58/D56*100,2)</f>
        <v>97.5</v>
      </c>
      <c r="E59" s="7">
        <f t="shared" ref="E59:J59" si="35">ROUND(E58/E56*100,2)</f>
        <v>93.21</v>
      </c>
      <c r="F59" s="7">
        <f t="shared" si="35"/>
        <v>100.97</v>
      </c>
      <c r="G59" s="7">
        <f t="shared" si="35"/>
        <v>107.55</v>
      </c>
      <c r="H59" s="7">
        <f t="shared" si="35"/>
        <v>73.63</v>
      </c>
      <c r="I59" s="7">
        <f t="shared" si="35"/>
        <v>275.5</v>
      </c>
      <c r="J59" s="7">
        <f t="shared" si="35"/>
        <v>46.16</v>
      </c>
      <c r="K59" s="7">
        <v>0</v>
      </c>
      <c r="L59" s="9">
        <f>ROUND(L58/L56*100,2)</f>
        <v>100.82</v>
      </c>
    </row>
    <row r="60" spans="1:12" ht="16.5" thickBot="1" x14ac:dyDescent="0.3">
      <c r="A60" s="1"/>
      <c r="B60" s="40"/>
      <c r="C60" s="33" t="s">
        <v>22</v>
      </c>
      <c r="D60" s="21">
        <f>ROUND(D58/D57*100,2)</f>
        <v>98.25</v>
      </c>
      <c r="E60" s="21">
        <f t="shared" ref="E60:K60" si="36">ROUND(E58/E57*100,2)</f>
        <v>100.04</v>
      </c>
      <c r="F60" s="21">
        <f t="shared" si="36"/>
        <v>99.61</v>
      </c>
      <c r="G60" s="21">
        <f t="shared" si="36"/>
        <v>100</v>
      </c>
      <c r="H60" s="21">
        <f t="shared" si="36"/>
        <v>73.63</v>
      </c>
      <c r="I60" s="21">
        <f t="shared" si="36"/>
        <v>100</v>
      </c>
      <c r="J60" s="21">
        <f t="shared" si="36"/>
        <v>46.16</v>
      </c>
      <c r="K60" s="21">
        <f t="shared" si="36"/>
        <v>100</v>
      </c>
      <c r="L60" s="34">
        <f>ROUND(L58/L57*100,2)</f>
        <v>98.51</v>
      </c>
    </row>
    <row r="61" spans="1:12" x14ac:dyDescent="0.25"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</row>
    <row r="62" spans="1:12" x14ac:dyDescent="0.25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</row>
    <row r="63" spans="1:12" x14ac:dyDescent="0.25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</row>
    <row r="64" spans="1:12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</row>
    <row r="65" spans="2:12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</row>
    <row r="66" spans="2:12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</row>
    <row r="67" spans="2:12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</row>
    <row r="68" spans="2:12" x14ac:dyDescent="0.25"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</row>
    <row r="69" spans="2:12" x14ac:dyDescent="0.25"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</row>
    <row r="70" spans="2:12" x14ac:dyDescent="0.25"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</row>
    <row r="71" spans="2:12" x14ac:dyDescent="0.25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2:12" x14ac:dyDescent="0.25"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</row>
    <row r="73" spans="2:12" x14ac:dyDescent="0.25"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</row>
    <row r="74" spans="2:12" x14ac:dyDescent="0.25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</row>
    <row r="75" spans="2:12" x14ac:dyDescent="0.25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</row>
    <row r="76" spans="2:12" x14ac:dyDescent="0.25"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</row>
    <row r="77" spans="2:12" x14ac:dyDescent="0.25"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</row>
    <row r="78" spans="2:12" x14ac:dyDescent="0.25"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</row>
    <row r="79" spans="2:12" x14ac:dyDescent="0.25"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</row>
    <row r="80" spans="2:12" x14ac:dyDescent="0.25"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</row>
    <row r="81" spans="2:12" x14ac:dyDescent="0.25"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</row>
    <row r="82" spans="2:12" x14ac:dyDescent="0.25"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</row>
    <row r="83" spans="2:12" x14ac:dyDescent="0.25"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</row>
    <row r="84" spans="2:12" x14ac:dyDescent="0.25"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</row>
    <row r="85" spans="2:12" x14ac:dyDescent="0.25"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</row>
    <row r="86" spans="2:12" x14ac:dyDescent="0.25"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</row>
    <row r="87" spans="2:12" x14ac:dyDescent="0.25"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2:12" x14ac:dyDescent="0.25"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</row>
    <row r="89" spans="2:12" x14ac:dyDescent="0.25"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</row>
    <row r="90" spans="2:12" x14ac:dyDescent="0.25"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2:12" x14ac:dyDescent="0.25"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</row>
    <row r="92" spans="2:12" x14ac:dyDescent="0.25"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</row>
    <row r="93" spans="2:12" x14ac:dyDescent="0.25"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</row>
    <row r="94" spans="2:12" x14ac:dyDescent="0.25"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</row>
    <row r="95" spans="2:12" x14ac:dyDescent="0.25"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2:12" x14ac:dyDescent="0.25"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2:12" x14ac:dyDescent="0.25"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</row>
    <row r="98" spans="2:12" x14ac:dyDescent="0.25"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</row>
    <row r="99" spans="2:12" x14ac:dyDescent="0.25"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</row>
    <row r="100" spans="2:12" x14ac:dyDescent="0.25"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2:12" x14ac:dyDescent="0.25"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</row>
    <row r="102" spans="2:12" x14ac:dyDescent="0.25"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</row>
    <row r="103" spans="2:12" x14ac:dyDescent="0.25"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</row>
    <row r="104" spans="2:12" x14ac:dyDescent="0.25"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2:12" x14ac:dyDescent="0.25"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2:12" x14ac:dyDescent="0.25"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2:12" x14ac:dyDescent="0.25"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2:12" x14ac:dyDescent="0.25"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2:12" x14ac:dyDescent="0.25"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</row>
    <row r="110" spans="2:12" x14ac:dyDescent="0.25"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2:12" x14ac:dyDescent="0.25"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</row>
    <row r="112" spans="2:12" x14ac:dyDescent="0.25"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</row>
    <row r="113" spans="2:12" x14ac:dyDescent="0.25"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</row>
    <row r="114" spans="2:12" x14ac:dyDescent="0.25"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2:12" x14ac:dyDescent="0.25"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2:12" x14ac:dyDescent="0.25"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</row>
    <row r="117" spans="2:12" x14ac:dyDescent="0.25"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2:12" x14ac:dyDescent="0.25"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</row>
    <row r="119" spans="2:12" x14ac:dyDescent="0.25"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2:12" x14ac:dyDescent="0.25"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2:12" x14ac:dyDescent="0.25"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2:12" x14ac:dyDescent="0.25"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2:12" x14ac:dyDescent="0.25"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</row>
    <row r="124" spans="2:12" x14ac:dyDescent="0.25"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2:12" x14ac:dyDescent="0.25"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</row>
    <row r="126" spans="2:12" x14ac:dyDescent="0.25"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</row>
    <row r="127" spans="2:12" x14ac:dyDescent="0.25"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2:12" x14ac:dyDescent="0.25"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2:12" x14ac:dyDescent="0.25"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spans="2:12" x14ac:dyDescent="0.25"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</row>
    <row r="131" spans="2:12" x14ac:dyDescent="0.25"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  <row r="132" spans="2:12" x14ac:dyDescent="0.25"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</row>
    <row r="133" spans="2:12" x14ac:dyDescent="0.25"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2:12" x14ac:dyDescent="0.25"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2:12" x14ac:dyDescent="0.25"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2:12" x14ac:dyDescent="0.25"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2:12" x14ac:dyDescent="0.25"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</row>
    <row r="138" spans="2:12" x14ac:dyDescent="0.25"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</row>
    <row r="139" spans="2:12" x14ac:dyDescent="0.25"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</row>
    <row r="140" spans="2:12" x14ac:dyDescent="0.25"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</row>
    <row r="141" spans="2:12" x14ac:dyDescent="0.25"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</row>
    <row r="142" spans="2:12" x14ac:dyDescent="0.25"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</row>
    <row r="143" spans="2:12" x14ac:dyDescent="0.25"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</row>
    <row r="144" spans="2:12" x14ac:dyDescent="0.25"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</row>
    <row r="145" spans="2:12" x14ac:dyDescent="0.25"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</row>
    <row r="146" spans="2:12" x14ac:dyDescent="0.25"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</row>
    <row r="147" spans="2:12" x14ac:dyDescent="0.25"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</row>
    <row r="148" spans="2:12" x14ac:dyDescent="0.25"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</row>
    <row r="149" spans="2:12" x14ac:dyDescent="0.25"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</row>
    <row r="150" spans="2:12" x14ac:dyDescent="0.25"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</row>
    <row r="151" spans="2:12" x14ac:dyDescent="0.25"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</row>
    <row r="152" spans="2:12" x14ac:dyDescent="0.25"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</row>
    <row r="153" spans="2:12" x14ac:dyDescent="0.25"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</row>
    <row r="154" spans="2:12" x14ac:dyDescent="0.25"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</row>
    <row r="155" spans="2:12" x14ac:dyDescent="0.25"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</row>
    <row r="156" spans="2:12" x14ac:dyDescent="0.25"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</row>
    <row r="157" spans="2:12" x14ac:dyDescent="0.25"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</row>
    <row r="158" spans="2:12" x14ac:dyDescent="0.25"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</row>
    <row r="159" spans="2:12" x14ac:dyDescent="0.25"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</row>
    <row r="160" spans="2:12" x14ac:dyDescent="0.25"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</row>
    <row r="161" spans="2:12" x14ac:dyDescent="0.25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</row>
    <row r="162" spans="2:12" x14ac:dyDescent="0.25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</row>
    <row r="163" spans="2:12" x14ac:dyDescent="0.25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</row>
    <row r="164" spans="2:12" x14ac:dyDescent="0.25"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</row>
    <row r="165" spans="2:12" x14ac:dyDescent="0.25"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</row>
    <row r="166" spans="2:12" x14ac:dyDescent="0.25"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</row>
    <row r="167" spans="2:12" x14ac:dyDescent="0.25"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</row>
    <row r="168" spans="2:12" x14ac:dyDescent="0.25"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</row>
    <row r="169" spans="2:12" x14ac:dyDescent="0.25"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</row>
    <row r="170" spans="2:12" x14ac:dyDescent="0.25"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</row>
    <row r="171" spans="2:12" x14ac:dyDescent="0.25"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</row>
    <row r="172" spans="2:12" x14ac:dyDescent="0.25"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</row>
    <row r="173" spans="2:12" x14ac:dyDescent="0.25"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</row>
    <row r="174" spans="2:12" x14ac:dyDescent="0.25"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</row>
    <row r="175" spans="2:12" x14ac:dyDescent="0.25"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</row>
    <row r="176" spans="2:12" x14ac:dyDescent="0.25"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</row>
    <row r="177" spans="2:12" x14ac:dyDescent="0.25"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</row>
    <row r="178" spans="2:12" x14ac:dyDescent="0.25"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</row>
    <row r="179" spans="2:12" x14ac:dyDescent="0.25"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</row>
    <row r="180" spans="2:12" x14ac:dyDescent="0.25"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</row>
    <row r="181" spans="2:12" x14ac:dyDescent="0.25"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</row>
    <row r="182" spans="2:12" x14ac:dyDescent="0.25"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</row>
    <row r="183" spans="2:12" x14ac:dyDescent="0.25"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</row>
    <row r="184" spans="2:12" x14ac:dyDescent="0.25"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</row>
    <row r="185" spans="2:12" x14ac:dyDescent="0.25"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</row>
    <row r="186" spans="2:12" x14ac:dyDescent="0.25"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</row>
    <row r="187" spans="2:12" x14ac:dyDescent="0.25"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</row>
    <row r="188" spans="2:12" x14ac:dyDescent="0.25"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</row>
    <row r="189" spans="2:12" x14ac:dyDescent="0.25"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</row>
    <row r="190" spans="2:12" x14ac:dyDescent="0.25"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</row>
    <row r="191" spans="2:12" x14ac:dyDescent="0.25"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</row>
    <row r="192" spans="2:12" x14ac:dyDescent="0.25"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</row>
    <row r="193" spans="2:12" x14ac:dyDescent="0.25"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</row>
    <row r="194" spans="2:12" x14ac:dyDescent="0.25"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</row>
    <row r="195" spans="2:12" x14ac:dyDescent="0.25"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</row>
    <row r="196" spans="2:12" x14ac:dyDescent="0.25"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</row>
    <row r="197" spans="2:12" x14ac:dyDescent="0.25"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</row>
    <row r="198" spans="2:12" x14ac:dyDescent="0.25"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</row>
    <row r="199" spans="2:12" x14ac:dyDescent="0.25"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</row>
    <row r="200" spans="2:12" x14ac:dyDescent="0.25"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</row>
    <row r="201" spans="2:12" x14ac:dyDescent="0.25"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</row>
    <row r="202" spans="2:12" x14ac:dyDescent="0.25"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</row>
    <row r="203" spans="2:12" x14ac:dyDescent="0.25"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</row>
    <row r="204" spans="2:12" x14ac:dyDescent="0.25"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</row>
    <row r="205" spans="2:12" x14ac:dyDescent="0.25"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</row>
  </sheetData>
  <mergeCells count="15">
    <mergeCell ref="B11:B16"/>
    <mergeCell ref="B3:B4"/>
    <mergeCell ref="C3:C4"/>
    <mergeCell ref="D3:K3"/>
    <mergeCell ref="L3:L4"/>
    <mergeCell ref="B5:B10"/>
    <mergeCell ref="D10:E10"/>
    <mergeCell ref="B50:B55"/>
    <mergeCell ref="B56:B60"/>
    <mergeCell ref="B17:B21"/>
    <mergeCell ref="B22:B27"/>
    <mergeCell ref="B28:B32"/>
    <mergeCell ref="B33:B37"/>
    <mergeCell ref="B38:B43"/>
    <mergeCell ref="B44:B49"/>
  </mergeCells>
  <pageMargins left="0.31496062992125984" right="0.11811023622047245" top="0" bottom="0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2025-03-10T07:45:12Z</dcterms:modified>
</cp:coreProperties>
</file>