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итоговая" sheetId="1" r:id="rId1"/>
  </sheets>
  <definedNames>
    <definedName name="_xlnm.Print_Area" localSheetId="0">итоговая!$A$1:$FP$61</definedName>
  </definedNames>
  <calcPr calcId="145621"/>
</workbook>
</file>

<file path=xl/calcChain.xml><?xml version="1.0" encoding="utf-8"?>
<calcChain xmlns="http://schemas.openxmlformats.org/spreadsheetml/2006/main">
  <c r="BX45" i="1" l="1"/>
  <c r="BX18" i="1"/>
  <c r="BX56" i="1"/>
  <c r="BZ56" i="1"/>
  <c r="BZ53" i="1"/>
  <c r="BZ52" i="1"/>
  <c r="BZ51" i="1"/>
  <c r="BZ50" i="1"/>
  <c r="CP50" i="1" s="1"/>
  <c r="BZ49" i="1"/>
  <c r="BZ48" i="1"/>
  <c r="BZ47" i="1"/>
  <c r="BZ46" i="1"/>
  <c r="BZ45" i="1"/>
  <c r="CP45" i="1" s="1"/>
  <c r="BZ44" i="1"/>
  <c r="BI55" i="1"/>
  <c r="BZ55" i="1"/>
  <c r="CP55" i="1" s="1"/>
  <c r="BZ54" i="1"/>
  <c r="BZ43" i="1"/>
  <c r="BZ42" i="1"/>
  <c r="BZ41" i="1"/>
  <c r="BZ31" i="1"/>
  <c r="BZ30" i="1"/>
  <c r="BZ29" i="1"/>
  <c r="BZ28" i="1"/>
  <c r="BZ27" i="1"/>
  <c r="BZ26" i="1"/>
  <c r="BZ25" i="1"/>
  <c r="BZ24" i="1"/>
  <c r="BZ20" i="1"/>
  <c r="BY19" i="1"/>
  <c r="CP53" i="1" l="1"/>
  <c r="CP52" i="1"/>
  <c r="DA52" i="1" s="1"/>
  <c r="DW52" i="1" s="1"/>
  <c r="CP51" i="1"/>
  <c r="DA50" i="1"/>
  <c r="DW50" i="1" s="1"/>
  <c r="CP49" i="1"/>
  <c r="CP48" i="1"/>
  <c r="DA48" i="1" s="1"/>
  <c r="CP47" i="1"/>
  <c r="DA45" i="1"/>
  <c r="DW45" i="1" s="1"/>
  <c r="CP46" i="1"/>
  <c r="CP44" i="1"/>
  <c r="DA44" i="1" s="1"/>
  <c r="DW44" i="1" s="1"/>
  <c r="DA55" i="1"/>
  <c r="CP42" i="1"/>
  <c r="DA42" i="1" s="1"/>
  <c r="CP43" i="1"/>
  <c r="DA43" i="1" s="1"/>
  <c r="CP54" i="1"/>
  <c r="DA54" i="1" s="1"/>
  <c r="CP41" i="1"/>
  <c r="DA41" i="1" s="1"/>
  <c r="CP28" i="1"/>
  <c r="DA28" i="1" s="1"/>
  <c r="CP29" i="1"/>
  <c r="DA29" i="1" s="1"/>
  <c r="CP30" i="1"/>
  <c r="DA30" i="1" s="1"/>
  <c r="CP31" i="1"/>
  <c r="DA31" i="1" s="1"/>
  <c r="CP26" i="1"/>
  <c r="DA26" i="1" s="1"/>
  <c r="CP27" i="1"/>
  <c r="DA27" i="1" s="1"/>
  <c r="CP25" i="1"/>
  <c r="DA25" i="1" s="1"/>
  <c r="CP24" i="1"/>
  <c r="DA24" i="1" s="1"/>
  <c r="CP20" i="1"/>
  <c r="DA20" i="1" s="1"/>
  <c r="DA53" i="1" l="1"/>
  <c r="DW53" i="1" s="1"/>
  <c r="DA51" i="1"/>
  <c r="DW51" i="1" s="1"/>
  <c r="DA49" i="1"/>
  <c r="DW49" i="1" s="1"/>
  <c r="DW48" i="1"/>
  <c r="DA47" i="1"/>
  <c r="DW47" i="1" s="1"/>
  <c r="DA46" i="1"/>
  <c r="DW46" i="1" s="1"/>
  <c r="DW42" i="1"/>
  <c r="DW43" i="1"/>
  <c r="DW54" i="1"/>
  <c r="DW41" i="1"/>
  <c r="DW28" i="1"/>
  <c r="DW30" i="1"/>
  <c r="DW29" i="1"/>
  <c r="DW31" i="1"/>
  <c r="DW27" i="1"/>
  <c r="DW25" i="1"/>
  <c r="DW26" i="1"/>
  <c r="DW24" i="1"/>
  <c r="DW20" i="1"/>
  <c r="BZ39" i="1" l="1"/>
  <c r="BZ32" i="1"/>
  <c r="BZ33" i="1"/>
  <c r="BZ40" i="1"/>
  <c r="BZ21" i="1"/>
  <c r="BZ23" i="1"/>
  <c r="BZ34" i="1"/>
  <c r="BZ35" i="1"/>
  <c r="BZ36" i="1"/>
  <c r="BZ37" i="1"/>
  <c r="BZ38" i="1"/>
  <c r="BZ22" i="1"/>
  <c r="CP34" i="1" l="1"/>
  <c r="DA34" i="1" s="1"/>
  <c r="CP23" i="1"/>
  <c r="DA23" i="1" s="1"/>
  <c r="CP22" i="1"/>
  <c r="DA22" i="1" s="1"/>
  <c r="CP33" i="1"/>
  <c r="DA33" i="1" s="1"/>
  <c r="CP38" i="1"/>
  <c r="DA38" i="1" s="1"/>
  <c r="CP32" i="1"/>
  <c r="DA32" i="1" s="1"/>
  <c r="CP40" i="1"/>
  <c r="DA40" i="1" s="1"/>
  <c r="CP37" i="1"/>
  <c r="DA37" i="1" s="1"/>
  <c r="CP36" i="1"/>
  <c r="DA36" i="1" s="1"/>
  <c r="CP39" i="1"/>
  <c r="DA39" i="1" s="1"/>
  <c r="CP21" i="1"/>
  <c r="DA21" i="1" s="1"/>
  <c r="BX17" i="1"/>
  <c r="CP35" i="1"/>
  <c r="DA35" i="1" s="1"/>
  <c r="DW22" i="1" l="1"/>
  <c r="DW38" i="1"/>
  <c r="DW34" i="1"/>
  <c r="DW35" i="1"/>
  <c r="DW36" i="1"/>
  <c r="DW37" i="1"/>
  <c r="BY18" i="1" l="1"/>
  <c r="BZ17" i="1" l="1"/>
  <c r="DW40" i="1"/>
  <c r="DW33" i="1"/>
  <c r="DW21" i="1"/>
  <c r="DW32" i="1"/>
  <c r="DW23" i="1"/>
  <c r="DW39" i="1"/>
  <c r="BX19" i="1" l="1"/>
  <c r="BZ19" i="1" s="1"/>
  <c r="CP17" i="1"/>
  <c r="DA17" i="1" s="1"/>
  <c r="CP19" i="1" l="1"/>
  <c r="DA19" i="1" s="1"/>
  <c r="BZ18" i="1"/>
  <c r="DW17" i="1"/>
  <c r="CP18" i="1" l="1"/>
  <c r="DA18" i="1" s="1"/>
  <c r="DW18" i="1" l="1"/>
  <c r="DW19" i="1"/>
  <c r="DW55" i="1" l="1"/>
</calcChain>
</file>

<file path=xl/sharedStrings.xml><?xml version="1.0" encoding="utf-8"?>
<sst xmlns="http://schemas.openxmlformats.org/spreadsheetml/2006/main" count="147" uniqueCount="63">
  <si>
    <t>Унифицированная форма № Т-3
Утверждена Постановлением Госкомстата России
от 05.01.2004 № 1</t>
  </si>
  <si>
    <t>Код</t>
  </si>
  <si>
    <t>Форма по ОКУД</t>
  </si>
  <si>
    <t>0301017</t>
  </si>
  <si>
    <t>по ОКПО</t>
  </si>
  <si>
    <t>(наименование организации)</t>
  </si>
  <si>
    <t>Номер документа</t>
  </si>
  <si>
    <t>Дата составления</t>
  </si>
  <si>
    <t>ШТАТНОЕ РАСПИСАНИЕ</t>
  </si>
  <si>
    <t>УТВЕРЖДЕНО</t>
  </si>
  <si>
    <t>Приказом организации от "</t>
  </si>
  <si>
    <t>"</t>
  </si>
  <si>
    <t xml:space="preserve">г. № </t>
  </si>
  <si>
    <t>на период</t>
  </si>
  <si>
    <t>с "</t>
  </si>
  <si>
    <t>г.</t>
  </si>
  <si>
    <t>Штат в количестве</t>
  </si>
  <si>
    <t>единиц</t>
  </si>
  <si>
    <t>Структурное подразделение</t>
  </si>
  <si>
    <t>Должность (специальность, профессия), разряд, класс (категория) квалификации</t>
  </si>
  <si>
    <t>Количество штатных единиц</t>
  </si>
  <si>
    <t>Расчетная величина</t>
  </si>
  <si>
    <t>Коэф.</t>
  </si>
  <si>
    <t>Тарифная ставка (оклад) и пр., руб.</t>
  </si>
  <si>
    <t>наименование</t>
  </si>
  <si>
    <t>код</t>
  </si>
  <si>
    <t>Администрация</t>
  </si>
  <si>
    <t>001</t>
  </si>
  <si>
    <t>Отдел правового обеспечения и судебной практики</t>
  </si>
  <si>
    <t>004</t>
  </si>
  <si>
    <t>005</t>
  </si>
  <si>
    <t>Начальник сектора</t>
  </si>
  <si>
    <t>Главный специалист</t>
  </si>
  <si>
    <t>Ведущий специалист</t>
  </si>
  <si>
    <t>003</t>
  </si>
  <si>
    <t>Водитель</t>
  </si>
  <si>
    <t>Итого</t>
  </si>
  <si>
    <t>Руководитель кадровой службы</t>
  </si>
  <si>
    <t>(должность)</t>
  </si>
  <si>
    <t>(личная подпись)</t>
  </si>
  <si>
    <t>(расшифровка подписи)</t>
  </si>
  <si>
    <t>Главный бухгалтер</t>
  </si>
  <si>
    <t>Делопроизводитель</t>
  </si>
  <si>
    <t>надбавки</t>
  </si>
  <si>
    <t>повышение к окладу</t>
  </si>
  <si>
    <t>01</t>
  </si>
  <si>
    <t>Заместитель руководителя</t>
  </si>
  <si>
    <t>Начальник отдела</t>
  </si>
  <si>
    <t>Заместитель начальника отдела</t>
  </si>
  <si>
    <t>Отдел по работе с обращениями пострадавших участников долевого строительства</t>
  </si>
  <si>
    <t>Заместитель главного бухгалтера</t>
  </si>
  <si>
    <t>Сектор по организационной работе и взаимодействию</t>
  </si>
  <si>
    <t xml:space="preserve">Сектор по земельно-имущественным отношениям и работе с ППК Фонд  </t>
  </si>
  <si>
    <t>Руководитель</t>
  </si>
  <si>
    <t>Всего в месяц, руб.
((гр. 7 + гр. 8 + гр. 9 + гр. 10) х гр. 4)
(включая НДФЛ)</t>
  </si>
  <si>
    <t xml:space="preserve">Главный специалист </t>
  </si>
  <si>
    <t xml:space="preserve">Ведущий специалист </t>
  </si>
  <si>
    <t>Главный аналитик</t>
  </si>
  <si>
    <t>Главный эксперт</t>
  </si>
  <si>
    <t>Главный системный аналитик</t>
  </si>
  <si>
    <t xml:space="preserve">Государственное бюджетное учреждение </t>
  </si>
  <si>
    <t>25</t>
  </si>
  <si>
    <t>«Агентство развития территорий Ленинградской области»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</si>
</sst>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"/>
    <numFmt numFmtId="165" formatCode="_-* #,##0.00_р_._-;\-* #,##0.00_р_._-;_-* &quot;-&quot;??_р_._-;_-@_-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43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vertical="top" wrapText="1"/>
    </xf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49" fontId="3" fillId="0" borderId="1" xfId="0" applyNumberFormat="1" applyFont="1" applyBorder="1"/>
    <xf numFmtId="49" fontId="3" fillId="0" borderId="2" xfId="0" applyNumberFormat="1" applyFont="1" applyBorder="1"/>
    <xf numFmtId="49" fontId="3" fillId="0" borderId="3" xfId="0" applyNumberFormat="1" applyFont="1" applyBorder="1"/>
    <xf numFmtId="0" fontId="5" fillId="0" borderId="0" xfId="0" applyFont="1" applyAlignment="1">
      <alignment horizontal="right"/>
    </xf>
    <xf numFmtId="49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12" xfId="1" applyNumberFormat="1" applyFont="1" applyFill="1" applyBorder="1" applyAlignment="1">
      <alignment horizontal="center"/>
    </xf>
    <xf numFmtId="4" fontId="3" fillId="0" borderId="3" xfId="1" applyNumberFormat="1" applyFont="1" applyFill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0" xfId="0" applyNumberFormat="1" applyFont="1"/>
    <xf numFmtId="4" fontId="3" fillId="2" borderId="3" xfId="1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0" fontId="3" fillId="2" borderId="0" xfId="0" applyFont="1" applyFill="1"/>
    <xf numFmtId="4" fontId="3" fillId="3" borderId="3" xfId="1" applyNumberFormat="1" applyFont="1" applyFill="1" applyBorder="1" applyAlignment="1">
      <alignment horizontal="center"/>
    </xf>
    <xf numFmtId="4" fontId="3" fillId="3" borderId="3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/>
    </xf>
    <xf numFmtId="4" fontId="3" fillId="3" borderId="2" xfId="0" applyNumberFormat="1" applyFont="1" applyFill="1" applyBorder="1" applyAlignment="1">
      <alignment horizontal="center"/>
    </xf>
    <xf numFmtId="4" fontId="3" fillId="3" borderId="3" xfId="0" applyNumberFormat="1" applyFont="1" applyFill="1" applyBorder="1" applyAlignment="1">
      <alignment horizontal="center"/>
    </xf>
    <xf numFmtId="4" fontId="3" fillId="3" borderId="17" xfId="0" applyNumberFormat="1" applyFont="1" applyFill="1" applyBorder="1" applyAlignment="1">
      <alignment horizontal="center"/>
    </xf>
    <xf numFmtId="4" fontId="3" fillId="3" borderId="16" xfId="0" applyNumberFormat="1" applyFont="1" applyFill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3" fillId="0" borderId="16" xfId="0" applyNumberFormat="1" applyFont="1" applyBorder="1" applyAlignment="1">
      <alignment horizontal="center"/>
    </xf>
    <xf numFmtId="4" fontId="3" fillId="0" borderId="17" xfId="0" applyNumberFormat="1" applyFont="1" applyBorder="1" applyAlignment="1">
      <alignment horizontal="center"/>
    </xf>
    <xf numFmtId="4" fontId="0" fillId="3" borderId="2" xfId="0" applyNumberForma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4" fontId="3" fillId="0" borderId="0" xfId="1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 wrapText="1"/>
    </xf>
    <xf numFmtId="4" fontId="3" fillId="0" borderId="3" xfId="0" applyNumberFormat="1" applyFont="1" applyBorder="1" applyAlignment="1">
      <alignment horizontal="center" wrapText="1"/>
    </xf>
    <xf numFmtId="4" fontId="3" fillId="0" borderId="1" xfId="1" applyNumberFormat="1" applyFont="1" applyFill="1" applyBorder="1" applyAlignment="1">
      <alignment horizontal="center"/>
    </xf>
    <xf numFmtId="4" fontId="3" fillId="0" borderId="2" xfId="1" applyNumberFormat="1" applyFont="1" applyFill="1" applyBorder="1" applyAlignment="1">
      <alignment horizontal="center"/>
    </xf>
    <xf numFmtId="4" fontId="3" fillId="0" borderId="3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5" fontId="3" fillId="0" borderId="1" xfId="1" applyFont="1" applyFill="1" applyBorder="1" applyAlignment="1">
      <alignment horizontal="center"/>
    </xf>
    <xf numFmtId="165" fontId="3" fillId="0" borderId="2" xfId="1" applyFont="1" applyFill="1" applyBorder="1" applyAlignment="1">
      <alignment horizontal="center"/>
    </xf>
    <xf numFmtId="4" fontId="3" fillId="0" borderId="1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4" fontId="3" fillId="0" borderId="1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12" xfId="0" applyFont="1" applyBorder="1" applyAlignment="1">
      <alignment horizontal="center"/>
    </xf>
    <xf numFmtId="49" fontId="3" fillId="0" borderId="12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2" fillId="0" borderId="0" xfId="0" applyFont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49" fontId="3" fillId="0" borderId="4" xfId="0" applyNumberFormat="1" applyFont="1" applyBorder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wrapText="1"/>
    </xf>
    <xf numFmtId="4" fontId="3" fillId="2" borderId="1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 wrapText="1"/>
    </xf>
    <xf numFmtId="4" fontId="3" fillId="2" borderId="2" xfId="0" applyNumberFormat="1" applyFont="1" applyFill="1" applyBorder="1" applyAlignment="1">
      <alignment horizontal="center" wrapText="1"/>
    </xf>
    <xf numFmtId="4" fontId="3" fillId="2" borderId="16" xfId="0" applyNumberFormat="1" applyFont="1" applyFill="1" applyBorder="1" applyAlignment="1">
      <alignment horizontal="center"/>
    </xf>
    <xf numFmtId="4" fontId="3" fillId="2" borderId="17" xfId="0" applyNumberFormat="1" applyFont="1" applyFill="1" applyBorder="1" applyAlignment="1">
      <alignment horizontal="center"/>
    </xf>
    <xf numFmtId="4" fontId="3" fillId="0" borderId="13" xfId="0" applyNumberFormat="1" applyFont="1" applyBorder="1" applyAlignment="1">
      <alignment horizontal="center"/>
    </xf>
    <xf numFmtId="4" fontId="3" fillId="0" borderId="14" xfId="0" applyNumberFormat="1" applyFont="1" applyBorder="1" applyAlignment="1">
      <alignment horizontal="center"/>
    </xf>
    <xf numFmtId="4" fontId="3" fillId="0" borderId="15" xfId="0" applyNumberFormat="1" applyFont="1" applyBorder="1" applyAlignment="1">
      <alignment horizontal="center"/>
    </xf>
    <xf numFmtId="4" fontId="3" fillId="0" borderId="18" xfId="0" applyNumberFormat="1" applyFont="1" applyBorder="1" applyAlignment="1">
      <alignment horizontal="center"/>
    </xf>
    <xf numFmtId="4" fontId="3" fillId="0" borderId="19" xfId="0" applyNumberFormat="1" applyFont="1" applyBorder="1" applyAlignment="1">
      <alignment horizontal="center"/>
    </xf>
    <xf numFmtId="4" fontId="3" fillId="0" borderId="20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99FF99"/>
      <color rgb="FFC6C2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P64"/>
  <sheetViews>
    <sheetView tabSelected="1" view="pageBreakPreview" zoomScaleNormal="100" zoomScaleSheetLayoutView="100" workbookViewId="0">
      <selection activeCell="BY12" sqref="BY12"/>
    </sheetView>
  </sheetViews>
  <sheetFormatPr defaultColWidth="0.85546875" defaultRowHeight="12.75" x14ac:dyDescent="0.2"/>
  <cols>
    <col min="1" max="17" width="0.85546875" style="4"/>
    <col min="18" max="18" width="5.140625" style="4" customWidth="1"/>
    <col min="19" max="20" width="0.85546875" style="4"/>
    <col min="21" max="21" width="0.85546875" style="4" customWidth="1"/>
    <col min="22" max="60" width="0.85546875" style="4"/>
    <col min="61" max="61" width="1.85546875" style="4" bestFit="1" customWidth="1"/>
    <col min="62" max="75" width="0.85546875" style="4"/>
    <col min="76" max="76" width="12.5703125" style="4" customWidth="1"/>
    <col min="77" max="77" width="6" style="5" customWidth="1"/>
    <col min="78" max="78" width="0.85546875" style="4"/>
    <col min="79" max="79" width="0.85546875" style="4" customWidth="1"/>
    <col min="80" max="95" width="0.85546875" style="4"/>
    <col min="96" max="96" width="3.42578125" style="4" customWidth="1"/>
    <col min="97" max="102" width="0.85546875" style="4"/>
    <col min="103" max="103" width="3.140625" style="4" customWidth="1"/>
    <col min="104" max="114" width="0.85546875" style="4"/>
    <col min="115" max="115" width="4" style="4" customWidth="1"/>
    <col min="116" max="140" width="0.85546875" style="4"/>
    <col min="141" max="141" width="4.28515625" style="4" customWidth="1"/>
    <col min="142" max="144" width="0.85546875" style="4" hidden="1" customWidth="1"/>
    <col min="145" max="145" width="0.42578125" style="4" customWidth="1"/>
    <col min="146" max="149" width="0.85546875" style="4" hidden="1" customWidth="1"/>
    <col min="150" max="150" width="0.7109375" style="4" hidden="1" customWidth="1"/>
    <col min="151" max="154" width="0.85546875" style="4" hidden="1" customWidth="1"/>
    <col min="155" max="168" width="0.85546875" style="4"/>
    <col min="169" max="169" width="10.140625" style="4" customWidth="1"/>
    <col min="170" max="16384" width="0.85546875" style="4"/>
  </cols>
  <sheetData>
    <row r="1" spans="1:169" s="1" customFormat="1" ht="45.75" customHeight="1" x14ac:dyDescent="0.2">
      <c r="BY1" s="2"/>
      <c r="DS1" s="3"/>
      <c r="DT1" s="3"/>
      <c r="DU1" s="3"/>
      <c r="DV1" s="3"/>
      <c r="DW1" s="3"/>
      <c r="DX1" s="3"/>
      <c r="DZ1" s="3"/>
      <c r="EB1" s="108" t="s">
        <v>0</v>
      </c>
      <c r="EC1" s="108"/>
      <c r="ED1" s="108"/>
      <c r="EE1" s="108"/>
      <c r="EF1" s="108"/>
      <c r="EG1" s="108"/>
      <c r="EH1" s="108"/>
      <c r="EI1" s="108"/>
      <c r="EJ1" s="108"/>
      <c r="EK1" s="108"/>
      <c r="EL1" s="108"/>
      <c r="EM1" s="108"/>
      <c r="EN1" s="108"/>
      <c r="EO1" s="108"/>
      <c r="EP1" s="108"/>
      <c r="EQ1" s="108"/>
      <c r="ER1" s="108"/>
      <c r="ES1" s="108"/>
      <c r="ET1" s="108"/>
      <c r="EU1" s="108"/>
      <c r="EV1" s="108"/>
      <c r="EW1" s="108"/>
      <c r="EX1" s="108"/>
      <c r="EY1" s="108"/>
      <c r="EZ1" s="108"/>
      <c r="FA1" s="108"/>
      <c r="FB1" s="108"/>
      <c r="FC1" s="108"/>
      <c r="FD1" s="108"/>
      <c r="FE1" s="108"/>
      <c r="FF1" s="108"/>
      <c r="FG1" s="108"/>
      <c r="FH1" s="108"/>
      <c r="FI1" s="108"/>
      <c r="FJ1" s="108"/>
      <c r="FK1" s="108"/>
      <c r="FL1" s="108"/>
      <c r="FM1" s="108"/>
    </row>
    <row r="3" spans="1:169" x14ac:dyDescent="0.2">
      <c r="EY3" s="109" t="s">
        <v>1</v>
      </c>
      <c r="EZ3" s="110"/>
      <c r="FA3" s="110"/>
      <c r="FB3" s="110"/>
      <c r="FC3" s="110"/>
      <c r="FD3" s="110"/>
      <c r="FE3" s="110"/>
      <c r="FF3" s="110"/>
      <c r="FG3" s="110"/>
      <c r="FH3" s="110"/>
      <c r="FI3" s="110"/>
      <c r="FJ3" s="110"/>
      <c r="FK3" s="110"/>
      <c r="FL3" s="110"/>
      <c r="FM3" s="111"/>
    </row>
    <row r="4" spans="1:169" x14ac:dyDescent="0.2">
      <c r="EW4" s="6" t="s">
        <v>2</v>
      </c>
      <c r="EY4" s="109" t="s">
        <v>3</v>
      </c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1"/>
    </row>
    <row r="5" spans="1:169" x14ac:dyDescent="0.2">
      <c r="A5" s="112" t="s">
        <v>60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W5" s="6"/>
      <c r="EY5" s="7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9"/>
    </row>
    <row r="6" spans="1:169" x14ac:dyDescent="0.2">
      <c r="A6" s="113" t="s">
        <v>62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3"/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/>
      <c r="CV6" s="113"/>
      <c r="CW6" s="113"/>
      <c r="CX6" s="113"/>
      <c r="CY6" s="113"/>
      <c r="CZ6" s="113"/>
      <c r="DA6" s="113"/>
      <c r="DB6" s="113"/>
      <c r="DC6" s="113"/>
      <c r="DD6" s="113"/>
      <c r="DE6" s="113"/>
      <c r="DF6" s="113"/>
      <c r="DG6" s="113"/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  <c r="DS6" s="113"/>
      <c r="DT6" s="113"/>
      <c r="DU6" s="113"/>
      <c r="DV6" s="113"/>
      <c r="DW6" s="113"/>
      <c r="DX6" s="113"/>
      <c r="DY6" s="113"/>
      <c r="DZ6" s="113"/>
      <c r="EA6" s="113"/>
      <c r="EB6" s="113"/>
      <c r="EC6" s="113"/>
      <c r="ED6" s="113"/>
      <c r="EE6" s="113"/>
      <c r="EF6" s="113"/>
      <c r="EG6" s="113"/>
      <c r="EH6" s="113"/>
      <c r="EI6" s="113"/>
      <c r="EJ6" s="113"/>
      <c r="EK6" s="113"/>
      <c r="EL6" s="10"/>
      <c r="EW6" s="6" t="s">
        <v>4</v>
      </c>
      <c r="EY6" s="11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3"/>
    </row>
    <row r="7" spans="1:169" s="1" customFormat="1" ht="11.25" x14ac:dyDescent="0.2">
      <c r="A7" s="63" t="s">
        <v>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</row>
    <row r="9" spans="1:169" ht="13.5" customHeight="1" x14ac:dyDescent="0.2">
      <c r="BQ9" s="73" t="s">
        <v>6</v>
      </c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5"/>
      <c r="CL9" s="73" t="s">
        <v>7</v>
      </c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5"/>
    </row>
    <row r="10" spans="1:169" ht="15" customHeight="1" x14ac:dyDescent="0.25">
      <c r="BO10" s="14" t="s">
        <v>8</v>
      </c>
      <c r="BQ10" s="104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6"/>
      <c r="CL10" s="104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6"/>
      <c r="DH10" s="4" t="s">
        <v>9</v>
      </c>
    </row>
    <row r="11" spans="1:169" x14ac:dyDescent="0.2">
      <c r="DH11" s="4" t="s">
        <v>10</v>
      </c>
      <c r="EH11" s="107"/>
      <c r="EI11" s="107"/>
      <c r="EJ11" s="107"/>
      <c r="EK11" s="4" t="s">
        <v>11</v>
      </c>
      <c r="EM11" s="66"/>
      <c r="EN11" s="66"/>
      <c r="EO11" s="66"/>
      <c r="EP11" s="66"/>
      <c r="EQ11" s="66"/>
      <c r="ER11" s="66"/>
      <c r="ES11" s="66"/>
      <c r="ET11" s="66"/>
      <c r="EU11" s="66"/>
      <c r="EV11" s="114">
        <v>20</v>
      </c>
      <c r="EW11" s="114"/>
      <c r="EX11" s="114"/>
      <c r="EY11" s="114"/>
      <c r="EZ11" s="115"/>
      <c r="FA11" s="115"/>
      <c r="FB11" s="115"/>
      <c r="FD11" s="4" t="s">
        <v>12</v>
      </c>
      <c r="FI11" s="107"/>
      <c r="FJ11" s="107"/>
      <c r="FK11" s="107"/>
      <c r="FL11" s="107"/>
      <c r="FM11" s="107"/>
    </row>
    <row r="12" spans="1:169" x14ac:dyDescent="0.2">
      <c r="AH12" s="6" t="s">
        <v>13</v>
      </c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W12" s="4" t="s">
        <v>14</v>
      </c>
      <c r="AZ12" s="107" t="s">
        <v>45</v>
      </c>
      <c r="BA12" s="107"/>
      <c r="BB12" s="107"/>
      <c r="BC12" s="4" t="s">
        <v>11</v>
      </c>
      <c r="BE12" s="107" t="s">
        <v>45</v>
      </c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14">
        <v>20</v>
      </c>
      <c r="BR12" s="114"/>
      <c r="BS12" s="114"/>
      <c r="BT12" s="114"/>
      <c r="BU12" s="115" t="s">
        <v>61</v>
      </c>
      <c r="BV12" s="115"/>
      <c r="BW12" s="115"/>
      <c r="BX12" s="15"/>
      <c r="BY12" s="16"/>
      <c r="CB12" s="4" t="s">
        <v>15</v>
      </c>
      <c r="DH12" s="4" t="s">
        <v>16</v>
      </c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M12" s="6" t="s">
        <v>17</v>
      </c>
    </row>
    <row r="14" spans="1:169" ht="27" customHeight="1" x14ac:dyDescent="0.2">
      <c r="A14" s="91" t="s">
        <v>18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3"/>
      <c r="AE14" s="94" t="s">
        <v>19</v>
      </c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6"/>
      <c r="BI14" s="94" t="s">
        <v>20</v>
      </c>
      <c r="BJ14" s="95"/>
      <c r="BK14" s="95"/>
      <c r="BL14" s="95"/>
      <c r="BM14" s="95"/>
      <c r="BN14" s="95"/>
      <c r="BO14" s="95"/>
      <c r="BP14" s="95"/>
      <c r="BQ14" s="95"/>
      <c r="BR14" s="95"/>
      <c r="BS14" s="95"/>
      <c r="BT14" s="95"/>
      <c r="BU14" s="95"/>
      <c r="BV14" s="95"/>
      <c r="BW14" s="96"/>
      <c r="BX14" s="100" t="s">
        <v>21</v>
      </c>
      <c r="BY14" s="102" t="s">
        <v>22</v>
      </c>
      <c r="BZ14" s="94" t="s">
        <v>23</v>
      </c>
      <c r="CA14" s="95"/>
      <c r="CB14" s="95"/>
      <c r="CC14" s="95"/>
      <c r="CD14" s="95"/>
      <c r="CE14" s="95"/>
      <c r="CF14" s="95"/>
      <c r="CG14" s="95"/>
      <c r="CH14" s="95"/>
      <c r="CI14" s="95"/>
      <c r="CJ14" s="95"/>
      <c r="CK14" s="95"/>
      <c r="CL14" s="95"/>
      <c r="CM14" s="95"/>
      <c r="CN14" s="95"/>
      <c r="CO14" s="96"/>
      <c r="CP14" s="122" t="s">
        <v>44</v>
      </c>
      <c r="CQ14" s="122"/>
      <c r="CR14" s="122"/>
      <c r="CS14" s="122"/>
      <c r="CT14" s="122"/>
      <c r="CU14" s="122"/>
      <c r="CV14" s="122"/>
      <c r="CW14" s="122"/>
      <c r="CX14" s="122"/>
      <c r="CY14" s="122"/>
      <c r="CZ14" s="122"/>
      <c r="DA14" s="91" t="s">
        <v>43</v>
      </c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2"/>
      <c r="DM14" s="92"/>
      <c r="DN14" s="92"/>
      <c r="DO14" s="92"/>
      <c r="DP14" s="92"/>
      <c r="DQ14" s="92"/>
      <c r="DR14" s="92"/>
      <c r="DS14" s="92"/>
      <c r="DT14" s="92"/>
      <c r="DU14" s="92"/>
      <c r="DV14" s="93"/>
      <c r="DW14" s="116" t="s">
        <v>54</v>
      </c>
      <c r="DX14" s="117"/>
      <c r="DY14" s="117"/>
      <c r="DZ14" s="117"/>
      <c r="EA14" s="117"/>
      <c r="EB14" s="117"/>
      <c r="EC14" s="117"/>
      <c r="ED14" s="117"/>
      <c r="EE14" s="117"/>
      <c r="EF14" s="117"/>
      <c r="EG14" s="117"/>
      <c r="EH14" s="117"/>
      <c r="EI14" s="117"/>
      <c r="EJ14" s="117"/>
      <c r="EK14" s="117"/>
      <c r="EL14" s="117"/>
      <c r="EM14" s="117"/>
      <c r="EN14" s="117"/>
      <c r="EO14" s="117"/>
      <c r="EP14" s="117"/>
      <c r="EQ14" s="117"/>
      <c r="ER14" s="117"/>
      <c r="ES14" s="117"/>
      <c r="ET14" s="117"/>
      <c r="EU14" s="117"/>
      <c r="EV14" s="117"/>
      <c r="EW14" s="117"/>
      <c r="EX14" s="118"/>
      <c r="EY14" s="116"/>
      <c r="EZ14" s="117"/>
      <c r="FA14" s="117"/>
      <c r="FB14" s="117"/>
      <c r="FC14" s="117"/>
      <c r="FD14" s="117"/>
      <c r="FE14" s="117"/>
      <c r="FF14" s="117"/>
      <c r="FG14" s="117"/>
      <c r="FH14" s="117"/>
      <c r="FI14" s="117"/>
      <c r="FJ14" s="117"/>
      <c r="FK14" s="117"/>
      <c r="FL14" s="117"/>
      <c r="FM14" s="118"/>
    </row>
    <row r="15" spans="1:169" ht="57.75" customHeight="1" x14ac:dyDescent="0.2">
      <c r="A15" s="119" t="s">
        <v>24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1"/>
      <c r="U15" s="57" t="s">
        <v>25</v>
      </c>
      <c r="V15" s="58"/>
      <c r="W15" s="58"/>
      <c r="X15" s="58"/>
      <c r="Y15" s="58"/>
      <c r="Z15" s="58"/>
      <c r="AA15" s="58"/>
      <c r="AB15" s="58"/>
      <c r="AC15" s="58"/>
      <c r="AD15" s="59"/>
      <c r="AE15" s="97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9"/>
      <c r="BI15" s="97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W15" s="99"/>
      <c r="BX15" s="101"/>
      <c r="BY15" s="103"/>
      <c r="BZ15" s="97"/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8"/>
      <c r="CN15" s="98"/>
      <c r="CO15" s="99"/>
      <c r="CP15" s="123"/>
      <c r="CQ15" s="123"/>
      <c r="CR15" s="123"/>
      <c r="CS15" s="123"/>
      <c r="CT15" s="123"/>
      <c r="CU15" s="123"/>
      <c r="CV15" s="123"/>
      <c r="CW15" s="123"/>
      <c r="CX15" s="123"/>
      <c r="CY15" s="123"/>
      <c r="CZ15" s="123"/>
      <c r="DA15" s="123"/>
      <c r="DB15" s="123"/>
      <c r="DC15" s="123"/>
      <c r="DD15" s="123"/>
      <c r="DE15" s="123"/>
      <c r="DF15" s="123"/>
      <c r="DG15" s="123"/>
      <c r="DH15" s="123"/>
      <c r="DI15" s="123"/>
      <c r="DJ15" s="123"/>
      <c r="DK15" s="123"/>
      <c r="DL15" s="123"/>
      <c r="DM15" s="123"/>
      <c r="DN15" s="123"/>
      <c r="DO15" s="123"/>
      <c r="DP15" s="123"/>
      <c r="DQ15" s="123"/>
      <c r="DR15" s="123"/>
      <c r="DS15" s="123"/>
      <c r="DT15" s="123"/>
      <c r="DU15" s="123"/>
      <c r="DV15" s="123"/>
      <c r="DW15" s="119"/>
      <c r="DX15" s="120"/>
      <c r="DY15" s="120"/>
      <c r="DZ15" s="120"/>
      <c r="EA15" s="120"/>
      <c r="EB15" s="120"/>
      <c r="EC15" s="120"/>
      <c r="ED15" s="120"/>
      <c r="EE15" s="120"/>
      <c r="EF15" s="120"/>
      <c r="EG15" s="120"/>
      <c r="EH15" s="120"/>
      <c r="EI15" s="120"/>
      <c r="EJ15" s="120"/>
      <c r="EK15" s="120"/>
      <c r="EL15" s="120"/>
      <c r="EM15" s="120"/>
      <c r="EN15" s="120"/>
      <c r="EO15" s="120"/>
      <c r="EP15" s="120"/>
      <c r="EQ15" s="120"/>
      <c r="ER15" s="120"/>
      <c r="ES15" s="120"/>
      <c r="ET15" s="120"/>
      <c r="EU15" s="120"/>
      <c r="EV15" s="120"/>
      <c r="EW15" s="120"/>
      <c r="EX15" s="121"/>
      <c r="EY15" s="119"/>
      <c r="EZ15" s="120"/>
      <c r="FA15" s="120"/>
      <c r="FB15" s="120"/>
      <c r="FC15" s="120"/>
      <c r="FD15" s="120"/>
      <c r="FE15" s="120"/>
      <c r="FF15" s="120"/>
      <c r="FG15" s="120"/>
      <c r="FH15" s="120"/>
      <c r="FI15" s="120"/>
      <c r="FJ15" s="120"/>
      <c r="FK15" s="120"/>
      <c r="FL15" s="120"/>
      <c r="FM15" s="121"/>
    </row>
    <row r="16" spans="1:169" x14ac:dyDescent="0.2">
      <c r="A16" s="86">
        <v>1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>
        <v>2</v>
      </c>
      <c r="V16" s="86"/>
      <c r="W16" s="86"/>
      <c r="X16" s="86"/>
      <c r="Y16" s="86"/>
      <c r="Z16" s="86"/>
      <c r="AA16" s="86"/>
      <c r="AB16" s="86"/>
      <c r="AC16" s="86"/>
      <c r="AD16" s="86"/>
      <c r="AE16" s="86">
        <v>3</v>
      </c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73">
        <v>4</v>
      </c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5"/>
      <c r="BX16" s="17">
        <v>5</v>
      </c>
      <c r="BY16" s="18">
        <v>6</v>
      </c>
      <c r="BZ16" s="86">
        <v>7</v>
      </c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>
        <v>8</v>
      </c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>
        <v>9</v>
      </c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>
        <v>10</v>
      </c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>
        <v>11</v>
      </c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6"/>
      <c r="EX16" s="86"/>
      <c r="EY16" s="86">
        <v>12</v>
      </c>
      <c r="EZ16" s="86"/>
      <c r="FA16" s="86"/>
      <c r="FB16" s="86"/>
      <c r="FC16" s="86"/>
      <c r="FD16" s="86"/>
      <c r="FE16" s="86"/>
      <c r="FF16" s="86"/>
      <c r="FG16" s="86"/>
      <c r="FH16" s="86"/>
      <c r="FI16" s="86"/>
      <c r="FJ16" s="86"/>
      <c r="FK16" s="86"/>
      <c r="FL16" s="86"/>
      <c r="FM16" s="86"/>
    </row>
    <row r="17" spans="1:169" ht="23.25" customHeight="1" x14ac:dyDescent="0.2">
      <c r="A17" s="57" t="s">
        <v>26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  <c r="U17" s="87" t="s">
        <v>27</v>
      </c>
      <c r="V17" s="87"/>
      <c r="W17" s="87"/>
      <c r="X17" s="87"/>
      <c r="Y17" s="87"/>
      <c r="Z17" s="87"/>
      <c r="AA17" s="87"/>
      <c r="AB17" s="87"/>
      <c r="AC17" s="87"/>
      <c r="AD17" s="87"/>
      <c r="AE17" s="88" t="s">
        <v>53</v>
      </c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90"/>
      <c r="BI17" s="73">
        <v>1</v>
      </c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5"/>
      <c r="BX17" s="26">
        <f>BX56</f>
        <v>32262.282608695652</v>
      </c>
      <c r="BY17" s="26">
        <v>2</v>
      </c>
      <c r="BZ17" s="82">
        <f>BX17*BY17</f>
        <v>64524.565217391304</v>
      </c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>
        <f>BZ17*0.3</f>
        <v>19357.369565217392</v>
      </c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50">
        <f>(BZ17+CP17)</f>
        <v>83881.934782608703</v>
      </c>
      <c r="DB17" s="51"/>
      <c r="DC17" s="51"/>
      <c r="DD17" s="51"/>
      <c r="DE17" s="51"/>
      <c r="DF17" s="51"/>
      <c r="DG17" s="51"/>
      <c r="DH17" s="51"/>
      <c r="DI17" s="51"/>
      <c r="DJ17" s="51"/>
      <c r="DK17" s="5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>
        <f t="shared" ref="DW17:DW54" si="0">(BZ17+CP17+DA17+DL17)*BI17</f>
        <v>167763.86956521741</v>
      </c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78"/>
      <c r="EZ17" s="78"/>
      <c r="FA17" s="78"/>
      <c r="FB17" s="78"/>
      <c r="FC17" s="78"/>
      <c r="FD17" s="78"/>
      <c r="FE17" s="78"/>
      <c r="FF17" s="78"/>
      <c r="FG17" s="78"/>
      <c r="FH17" s="78"/>
      <c r="FI17" s="78"/>
      <c r="FJ17" s="78"/>
      <c r="FK17" s="78"/>
      <c r="FL17" s="78"/>
      <c r="FM17" s="78"/>
    </row>
    <row r="18" spans="1:169" ht="47.45" customHeight="1" x14ac:dyDescent="0.2">
      <c r="A18" s="57" t="s">
        <v>26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  <c r="U18" s="87" t="s">
        <v>27</v>
      </c>
      <c r="V18" s="87"/>
      <c r="W18" s="87"/>
      <c r="X18" s="87"/>
      <c r="Y18" s="87"/>
      <c r="Z18" s="87"/>
      <c r="AA18" s="87"/>
      <c r="AB18" s="87"/>
      <c r="AC18" s="87"/>
      <c r="AD18" s="87"/>
      <c r="AE18" s="88" t="s">
        <v>46</v>
      </c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90"/>
      <c r="BI18" s="73">
        <v>1</v>
      </c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5"/>
      <c r="BX18" s="25">
        <f>BX17*BY17</f>
        <v>64524.565217391304</v>
      </c>
      <c r="BY18" s="26">
        <f>0.9</f>
        <v>0.9</v>
      </c>
      <c r="BZ18" s="82">
        <f>BX18*BY18</f>
        <v>58072.108695652176</v>
      </c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s="82"/>
      <c r="CO18" s="82"/>
      <c r="CP18" s="82">
        <f>BZ18*0.3</f>
        <v>17421.632608695651</v>
      </c>
      <c r="CQ18" s="82"/>
      <c r="CR18" s="82"/>
      <c r="CS18" s="82"/>
      <c r="CT18" s="82"/>
      <c r="CU18" s="82"/>
      <c r="CV18" s="82"/>
      <c r="CW18" s="82"/>
      <c r="CX18" s="82"/>
      <c r="CY18" s="82"/>
      <c r="CZ18" s="82"/>
      <c r="DA18" s="50">
        <f t="shared" ref="DA18:DA54" si="1">(BZ18+CP18)</f>
        <v>75493.74130434783</v>
      </c>
      <c r="DB18" s="51"/>
      <c r="DC18" s="51"/>
      <c r="DD18" s="51"/>
      <c r="DE18" s="51"/>
      <c r="DF18" s="51"/>
      <c r="DG18" s="51"/>
      <c r="DH18" s="51"/>
      <c r="DI18" s="51"/>
      <c r="DJ18" s="51"/>
      <c r="DK18" s="52"/>
      <c r="DL18" s="82"/>
      <c r="DM18" s="82"/>
      <c r="DN18" s="82"/>
      <c r="DO18" s="82"/>
      <c r="DP18" s="82"/>
      <c r="DQ18" s="82"/>
      <c r="DR18" s="82"/>
      <c r="DS18" s="82"/>
      <c r="DT18" s="82"/>
      <c r="DU18" s="82"/>
      <c r="DV18" s="82"/>
      <c r="DW18" s="82">
        <f t="shared" si="0"/>
        <v>150987.48260869566</v>
      </c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</row>
    <row r="19" spans="1:169" ht="47.45" customHeight="1" x14ac:dyDescent="0.2">
      <c r="A19" s="57" t="s">
        <v>26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9"/>
      <c r="U19" s="87" t="s">
        <v>27</v>
      </c>
      <c r="V19" s="87"/>
      <c r="W19" s="87"/>
      <c r="X19" s="87"/>
      <c r="Y19" s="87"/>
      <c r="Z19" s="87"/>
      <c r="AA19" s="87"/>
      <c r="AB19" s="87"/>
      <c r="AC19" s="87"/>
      <c r="AD19" s="87"/>
      <c r="AE19" s="88" t="s">
        <v>41</v>
      </c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90"/>
      <c r="BI19" s="73">
        <v>1</v>
      </c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5"/>
      <c r="BX19" s="25">
        <f>BZ17</f>
        <v>64524.565217391304</v>
      </c>
      <c r="BY19" s="26">
        <f>0.9</f>
        <v>0.9</v>
      </c>
      <c r="BZ19" s="82">
        <f>(BX19*BY19)</f>
        <v>58072.108695652176</v>
      </c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>
        <f>BZ19*0.3</f>
        <v>17421.632608695651</v>
      </c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50">
        <f t="shared" si="1"/>
        <v>75493.74130434783</v>
      </c>
      <c r="DB19" s="51"/>
      <c r="DC19" s="51"/>
      <c r="DD19" s="51"/>
      <c r="DE19" s="51"/>
      <c r="DF19" s="51"/>
      <c r="DG19" s="51"/>
      <c r="DH19" s="51"/>
      <c r="DI19" s="51"/>
      <c r="DJ19" s="51"/>
      <c r="DK19" s="5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  <c r="DW19" s="82">
        <f>(BZ19+CP19+DA19+DL19)*BI19</f>
        <v>150987.48260869566</v>
      </c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78"/>
      <c r="EZ19" s="78"/>
      <c r="FA19" s="78"/>
      <c r="FB19" s="78"/>
      <c r="FC19" s="78"/>
      <c r="FD19" s="78"/>
      <c r="FE19" s="78"/>
      <c r="FF19" s="78"/>
      <c r="FG19" s="78"/>
      <c r="FH19" s="78"/>
      <c r="FI19" s="78"/>
      <c r="FJ19" s="78"/>
      <c r="FK19" s="78"/>
      <c r="FL19" s="78"/>
      <c r="FM19" s="78"/>
    </row>
    <row r="20" spans="1:169" s="30" customFormat="1" ht="47.45" customHeight="1" x14ac:dyDescent="0.2">
      <c r="A20" s="57" t="s">
        <v>26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  <c r="U20" s="36" t="s">
        <v>29</v>
      </c>
      <c r="V20" s="37"/>
      <c r="W20" s="37"/>
      <c r="X20" s="37"/>
      <c r="Y20" s="37"/>
      <c r="Z20" s="37"/>
      <c r="AA20" s="37"/>
      <c r="AB20" s="37"/>
      <c r="AC20" s="37"/>
      <c r="AD20" s="38"/>
      <c r="AE20" s="83" t="s">
        <v>50</v>
      </c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5"/>
      <c r="BI20" s="125">
        <v>1</v>
      </c>
      <c r="BJ20" s="126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6"/>
      <c r="BV20" s="126"/>
      <c r="BW20" s="127"/>
      <c r="BX20" s="28">
        <v>12265</v>
      </c>
      <c r="BY20" s="29">
        <v>2.5</v>
      </c>
      <c r="BZ20" s="128">
        <f t="shared" ref="BZ20" si="2">(BX20*BY20)</f>
        <v>30662.5</v>
      </c>
      <c r="CA20" s="129"/>
      <c r="CB20" s="129"/>
      <c r="CC20" s="129"/>
      <c r="CD20" s="129"/>
      <c r="CE20" s="129"/>
      <c r="CF20" s="129"/>
      <c r="CG20" s="129"/>
      <c r="CH20" s="129"/>
      <c r="CI20" s="129"/>
      <c r="CJ20" s="129"/>
      <c r="CK20" s="129"/>
      <c r="CL20" s="129"/>
      <c r="CM20" s="129"/>
      <c r="CN20" s="129"/>
      <c r="CO20" s="130"/>
      <c r="CP20" s="128">
        <f t="shared" ref="CP20" si="3">BZ20*0.3</f>
        <v>9198.75</v>
      </c>
      <c r="CQ20" s="129"/>
      <c r="CR20" s="129"/>
      <c r="CS20" s="129"/>
      <c r="CT20" s="129"/>
      <c r="CU20" s="129"/>
      <c r="CV20" s="129"/>
      <c r="CW20" s="129"/>
      <c r="CX20" s="129"/>
      <c r="CY20" s="129"/>
      <c r="CZ20" s="130"/>
      <c r="DA20" s="50">
        <f t="shared" si="1"/>
        <v>39861.25</v>
      </c>
      <c r="DB20" s="51"/>
      <c r="DC20" s="51"/>
      <c r="DD20" s="51"/>
      <c r="DE20" s="51"/>
      <c r="DF20" s="51"/>
      <c r="DG20" s="51"/>
      <c r="DH20" s="51"/>
      <c r="DI20" s="51"/>
      <c r="DJ20" s="51"/>
      <c r="DK20" s="52"/>
      <c r="DL20" s="131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3">
        <f t="shared" ref="DW20" si="4">(BZ20+CP20+DA20+DL20)*BI20</f>
        <v>79722.5</v>
      </c>
      <c r="DX20" s="129"/>
      <c r="DY20" s="129"/>
      <c r="DZ20" s="129"/>
      <c r="EA20" s="129"/>
      <c r="EB20" s="129"/>
      <c r="EC20" s="129"/>
      <c r="ED20" s="129"/>
      <c r="EE20" s="129"/>
      <c r="EF20" s="129"/>
      <c r="EG20" s="129"/>
      <c r="EH20" s="129"/>
      <c r="EI20" s="129"/>
      <c r="EJ20" s="129"/>
      <c r="EK20" s="129"/>
      <c r="EL20" s="129"/>
      <c r="EM20" s="129"/>
      <c r="EN20" s="129"/>
      <c r="EO20" s="129"/>
      <c r="EP20" s="129"/>
      <c r="EQ20" s="129"/>
      <c r="ER20" s="129"/>
      <c r="ES20" s="129"/>
      <c r="ET20" s="129"/>
      <c r="EU20" s="129"/>
      <c r="EV20" s="129"/>
      <c r="EW20" s="129"/>
      <c r="EX20" s="134"/>
      <c r="EY20" s="124"/>
      <c r="EZ20" s="124"/>
      <c r="FA20" s="124"/>
      <c r="FB20" s="124"/>
      <c r="FC20" s="124"/>
      <c r="FD20" s="124"/>
      <c r="FE20" s="124"/>
      <c r="FF20" s="124"/>
      <c r="FG20" s="124"/>
      <c r="FH20" s="124"/>
      <c r="FI20" s="124"/>
      <c r="FJ20" s="124"/>
      <c r="FK20" s="124"/>
      <c r="FL20" s="124"/>
      <c r="FM20" s="124"/>
    </row>
    <row r="21" spans="1:169" ht="53.45" customHeight="1" x14ac:dyDescent="0.2">
      <c r="A21" s="57" t="s">
        <v>26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9"/>
      <c r="U21" s="36" t="s">
        <v>30</v>
      </c>
      <c r="V21" s="37"/>
      <c r="W21" s="37"/>
      <c r="X21" s="37"/>
      <c r="Y21" s="37"/>
      <c r="Z21" s="37"/>
      <c r="AA21" s="37"/>
      <c r="AB21" s="37"/>
      <c r="AC21" s="37"/>
      <c r="AD21" s="38"/>
      <c r="AE21" s="79" t="s">
        <v>33</v>
      </c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1"/>
      <c r="BI21" s="73">
        <v>1</v>
      </c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5"/>
      <c r="BX21" s="28">
        <v>12265</v>
      </c>
      <c r="BY21" s="26">
        <v>2.2999999999999998</v>
      </c>
      <c r="BZ21" s="82">
        <f>(BX21*BY21)</f>
        <v>28209.499999999996</v>
      </c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>
        <f>BZ21*0.3</f>
        <v>8462.8499999999985</v>
      </c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50">
        <f t="shared" si="1"/>
        <v>36672.349999999991</v>
      </c>
      <c r="DB21" s="51"/>
      <c r="DC21" s="51"/>
      <c r="DD21" s="51"/>
      <c r="DE21" s="51"/>
      <c r="DF21" s="51"/>
      <c r="DG21" s="51"/>
      <c r="DH21" s="51"/>
      <c r="DI21" s="51"/>
      <c r="DJ21" s="51"/>
      <c r="DK21" s="52"/>
      <c r="DL21" s="50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82">
        <f>(BZ21+CP21+DA21+DL21)*BI21</f>
        <v>73344.699999999983</v>
      </c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78"/>
      <c r="EZ21" s="78"/>
      <c r="FA21" s="78"/>
      <c r="FB21" s="78"/>
      <c r="FC21" s="78"/>
      <c r="FD21" s="78"/>
      <c r="FE21" s="78"/>
      <c r="FF21" s="78"/>
      <c r="FG21" s="78"/>
      <c r="FH21" s="78"/>
      <c r="FI21" s="78"/>
      <c r="FJ21" s="78"/>
      <c r="FK21" s="78"/>
      <c r="FL21" s="78"/>
      <c r="FM21" s="78"/>
    </row>
    <row r="22" spans="1:169" ht="26.25" customHeight="1" x14ac:dyDescent="0.2">
      <c r="A22" s="57" t="s">
        <v>26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9"/>
      <c r="U22" s="36" t="s">
        <v>34</v>
      </c>
      <c r="V22" s="37"/>
      <c r="W22" s="37"/>
      <c r="X22" s="37"/>
      <c r="Y22" s="37"/>
      <c r="Z22" s="37"/>
      <c r="AA22" s="37"/>
      <c r="AB22" s="37"/>
      <c r="AC22" s="37"/>
      <c r="AD22" s="38"/>
      <c r="AE22" s="79" t="s">
        <v>42</v>
      </c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1"/>
      <c r="BI22" s="73">
        <v>1</v>
      </c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5"/>
      <c r="BX22" s="28">
        <v>12265</v>
      </c>
      <c r="BY22" s="23">
        <v>1.2</v>
      </c>
      <c r="BZ22" s="82">
        <f>(BX22*BY22)</f>
        <v>14718</v>
      </c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>
        <f>BZ22*0.3</f>
        <v>4415.3999999999996</v>
      </c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50">
        <f t="shared" si="1"/>
        <v>19133.400000000001</v>
      </c>
      <c r="DB22" s="51"/>
      <c r="DC22" s="51"/>
      <c r="DD22" s="51"/>
      <c r="DE22" s="51"/>
      <c r="DF22" s="51"/>
      <c r="DG22" s="51"/>
      <c r="DH22" s="51"/>
      <c r="DI22" s="51"/>
      <c r="DJ22" s="51"/>
      <c r="DK22" s="52"/>
      <c r="DL22" s="50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82">
        <f>(BZ22+CP22+DA22+DL22)*BI22</f>
        <v>38266.800000000003</v>
      </c>
      <c r="DX22" s="82"/>
      <c r="DY22" s="82"/>
      <c r="DZ22" s="82"/>
      <c r="EA22" s="82"/>
      <c r="EB22" s="82"/>
      <c r="EC22" s="82"/>
      <c r="ED22" s="82"/>
      <c r="EE22" s="82"/>
      <c r="EF22" s="82"/>
      <c r="EG22" s="82"/>
      <c r="EH22" s="82"/>
      <c r="EI22" s="82"/>
      <c r="EJ22" s="82"/>
      <c r="EK22" s="82"/>
      <c r="EL22" s="82"/>
      <c r="EM22" s="82"/>
      <c r="EN22" s="82"/>
      <c r="EO22" s="82"/>
      <c r="EP22" s="82"/>
      <c r="EQ22" s="82"/>
      <c r="ER22" s="82"/>
      <c r="ES22" s="82"/>
      <c r="ET22" s="82"/>
      <c r="EU22" s="82"/>
      <c r="EV22" s="82"/>
      <c r="EW22" s="82"/>
      <c r="EX22" s="82"/>
      <c r="EY22" s="78"/>
      <c r="EZ22" s="78"/>
      <c r="FA22" s="78"/>
      <c r="FB22" s="78"/>
      <c r="FC22" s="78"/>
      <c r="FD22" s="78"/>
      <c r="FE22" s="78"/>
      <c r="FF22" s="78"/>
      <c r="FG22" s="78"/>
      <c r="FH22" s="78"/>
      <c r="FI22" s="78"/>
      <c r="FJ22" s="78"/>
      <c r="FK22" s="78"/>
      <c r="FL22" s="78"/>
      <c r="FM22" s="78"/>
    </row>
    <row r="23" spans="1:169" ht="26.25" customHeight="1" thickBot="1" x14ac:dyDescent="0.25">
      <c r="A23" s="57" t="s">
        <v>26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9"/>
      <c r="U23" s="36" t="s">
        <v>34</v>
      </c>
      <c r="V23" s="37"/>
      <c r="W23" s="37"/>
      <c r="X23" s="37"/>
      <c r="Y23" s="37"/>
      <c r="Z23" s="37"/>
      <c r="AA23" s="37"/>
      <c r="AB23" s="37"/>
      <c r="AC23" s="37"/>
      <c r="AD23" s="38"/>
      <c r="AE23" s="79" t="s">
        <v>35</v>
      </c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1"/>
      <c r="BI23" s="73">
        <v>1</v>
      </c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5"/>
      <c r="BX23" s="28">
        <v>12265</v>
      </c>
      <c r="BY23" s="23">
        <v>1.2</v>
      </c>
      <c r="BZ23" s="82">
        <f>(BX23*BY23)</f>
        <v>14718</v>
      </c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>
        <f>BZ23*0.3</f>
        <v>4415.3999999999996</v>
      </c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50">
        <f t="shared" si="1"/>
        <v>19133.400000000001</v>
      </c>
      <c r="DB23" s="51"/>
      <c r="DC23" s="51"/>
      <c r="DD23" s="51"/>
      <c r="DE23" s="51"/>
      <c r="DF23" s="51"/>
      <c r="DG23" s="51"/>
      <c r="DH23" s="51"/>
      <c r="DI23" s="51"/>
      <c r="DJ23" s="51"/>
      <c r="DK23" s="52"/>
      <c r="DL23" s="50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82">
        <f>(BZ23+CP23+DA23+DL23)*BI23</f>
        <v>38266.800000000003</v>
      </c>
      <c r="DX23" s="82"/>
      <c r="DY23" s="82"/>
      <c r="DZ23" s="82"/>
      <c r="EA23" s="82"/>
      <c r="EB23" s="82"/>
      <c r="EC23" s="82"/>
      <c r="ED23" s="82"/>
      <c r="EE23" s="82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/>
      <c r="ER23" s="82"/>
      <c r="ES23" s="82"/>
      <c r="ET23" s="82"/>
      <c r="EU23" s="82"/>
      <c r="EV23" s="82"/>
      <c r="EW23" s="82"/>
      <c r="EX23" s="82"/>
      <c r="EY23" s="78"/>
      <c r="EZ23" s="78"/>
      <c r="FA23" s="78"/>
      <c r="FB23" s="78"/>
      <c r="FC23" s="78"/>
      <c r="FD23" s="78"/>
      <c r="FE23" s="78"/>
      <c r="FF23" s="78"/>
      <c r="FG23" s="78"/>
      <c r="FH23" s="78"/>
      <c r="FI23" s="78"/>
      <c r="FJ23" s="78"/>
      <c r="FK23" s="78"/>
      <c r="FL23" s="78"/>
      <c r="FM23" s="78"/>
    </row>
    <row r="24" spans="1:169" ht="47.25" customHeight="1" x14ac:dyDescent="0.2">
      <c r="A24" s="33" t="s">
        <v>28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5"/>
      <c r="U24" s="36" t="s">
        <v>29</v>
      </c>
      <c r="V24" s="37"/>
      <c r="W24" s="37"/>
      <c r="X24" s="37"/>
      <c r="Y24" s="37"/>
      <c r="Z24" s="37"/>
      <c r="AA24" s="37"/>
      <c r="AB24" s="37"/>
      <c r="AC24" s="37"/>
      <c r="AD24" s="38"/>
      <c r="AE24" s="33" t="s">
        <v>47</v>
      </c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5"/>
      <c r="BI24" s="60">
        <v>1</v>
      </c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2"/>
      <c r="BX24" s="28">
        <v>12265</v>
      </c>
      <c r="BY24" s="23">
        <v>3</v>
      </c>
      <c r="BZ24" s="50">
        <f>(BX24*BY24)</f>
        <v>36795</v>
      </c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2"/>
      <c r="CP24" s="50">
        <f>BZ24*0.3</f>
        <v>11038.5</v>
      </c>
      <c r="CQ24" s="51"/>
      <c r="CR24" s="51"/>
      <c r="CS24" s="51"/>
      <c r="CT24" s="51"/>
      <c r="CU24" s="51"/>
      <c r="CV24" s="51"/>
      <c r="CW24" s="51"/>
      <c r="CX24" s="51"/>
      <c r="CY24" s="51"/>
      <c r="CZ24" s="52"/>
      <c r="DA24" s="50">
        <f t="shared" si="1"/>
        <v>47833.5</v>
      </c>
      <c r="DB24" s="51"/>
      <c r="DC24" s="51"/>
      <c r="DD24" s="51"/>
      <c r="DE24" s="51"/>
      <c r="DF24" s="51"/>
      <c r="DG24" s="51"/>
      <c r="DH24" s="51"/>
      <c r="DI24" s="51"/>
      <c r="DJ24" s="51"/>
      <c r="DK24" s="52"/>
      <c r="DL24" s="67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135">
        <f t="shared" ref="DW24:DW27" si="5">(BZ24+CP24+DA24+DL24)*BI24</f>
        <v>95667</v>
      </c>
      <c r="DX24" s="136"/>
      <c r="DY24" s="136"/>
      <c r="DZ24" s="136"/>
      <c r="EA24" s="136"/>
      <c r="EB24" s="136"/>
      <c r="EC24" s="136"/>
      <c r="ED24" s="136"/>
      <c r="EE24" s="136"/>
      <c r="EF24" s="136"/>
      <c r="EG24" s="136"/>
      <c r="EH24" s="136"/>
      <c r="EI24" s="136"/>
      <c r="EJ24" s="136"/>
      <c r="EK24" s="136"/>
      <c r="EL24" s="136"/>
      <c r="EM24" s="136"/>
      <c r="EN24" s="136"/>
      <c r="EO24" s="136"/>
      <c r="EP24" s="136"/>
      <c r="EQ24" s="136"/>
      <c r="ER24" s="136"/>
      <c r="ES24" s="136"/>
      <c r="ET24" s="136"/>
      <c r="EU24" s="136"/>
      <c r="EV24" s="136"/>
      <c r="EW24" s="136"/>
      <c r="EX24" s="137"/>
      <c r="EY24" s="78"/>
      <c r="EZ24" s="78"/>
      <c r="FA24" s="78"/>
      <c r="FB24" s="78"/>
      <c r="FC24" s="78"/>
      <c r="FD24" s="78"/>
      <c r="FE24" s="78"/>
      <c r="FF24" s="78"/>
      <c r="FG24" s="78"/>
      <c r="FH24" s="78"/>
      <c r="FI24" s="78"/>
      <c r="FJ24" s="78"/>
      <c r="FK24" s="78"/>
      <c r="FL24" s="78"/>
      <c r="FM24" s="78"/>
    </row>
    <row r="25" spans="1:169" ht="26.25" customHeight="1" x14ac:dyDescent="0.2">
      <c r="A25" s="57" t="s">
        <v>28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9"/>
      <c r="U25" s="36" t="s">
        <v>29</v>
      </c>
      <c r="V25" s="37"/>
      <c r="W25" s="37"/>
      <c r="X25" s="37"/>
      <c r="Y25" s="37"/>
      <c r="Z25" s="37"/>
      <c r="AA25" s="37"/>
      <c r="AB25" s="37"/>
      <c r="AC25" s="37"/>
      <c r="AD25" s="38"/>
      <c r="AE25" s="57" t="s">
        <v>48</v>
      </c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9"/>
      <c r="BI25" s="60">
        <v>1</v>
      </c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2"/>
      <c r="BX25" s="28">
        <v>12265</v>
      </c>
      <c r="BY25" s="23">
        <v>2.75</v>
      </c>
      <c r="BZ25" s="50">
        <f t="shared" ref="BZ25:BZ27" si="6">(BX25*BY25)</f>
        <v>33728.75</v>
      </c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2"/>
      <c r="CP25" s="50">
        <f t="shared" ref="CP25:CP27" si="7">BZ25*0.3</f>
        <v>10118.625</v>
      </c>
      <c r="CQ25" s="51"/>
      <c r="CR25" s="51"/>
      <c r="CS25" s="51"/>
      <c r="CT25" s="51"/>
      <c r="CU25" s="51"/>
      <c r="CV25" s="51"/>
      <c r="CW25" s="51"/>
      <c r="CX25" s="51"/>
      <c r="CY25" s="51"/>
      <c r="CZ25" s="52"/>
      <c r="DA25" s="50">
        <f t="shared" si="1"/>
        <v>43847.375</v>
      </c>
      <c r="DB25" s="51"/>
      <c r="DC25" s="51"/>
      <c r="DD25" s="51"/>
      <c r="DE25" s="51"/>
      <c r="DF25" s="51"/>
      <c r="DG25" s="51"/>
      <c r="DH25" s="51"/>
      <c r="DI25" s="51"/>
      <c r="DJ25" s="51"/>
      <c r="DK25" s="52"/>
      <c r="DL25" s="67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54">
        <f t="shared" si="5"/>
        <v>87694.75</v>
      </c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5"/>
      <c r="EY25" s="78"/>
      <c r="EZ25" s="78"/>
      <c r="FA25" s="78"/>
      <c r="FB25" s="78"/>
      <c r="FC25" s="78"/>
      <c r="FD25" s="78"/>
      <c r="FE25" s="78"/>
      <c r="FF25" s="78"/>
      <c r="FG25" s="78"/>
      <c r="FH25" s="78"/>
      <c r="FI25" s="78"/>
      <c r="FJ25" s="78"/>
      <c r="FK25" s="78"/>
      <c r="FL25" s="78"/>
      <c r="FM25" s="78"/>
    </row>
    <row r="26" spans="1:169" ht="40.15" customHeight="1" x14ac:dyDescent="0.2">
      <c r="A26" s="57" t="s">
        <v>28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9"/>
      <c r="U26" s="36" t="s">
        <v>29</v>
      </c>
      <c r="V26" s="37"/>
      <c r="W26" s="37"/>
      <c r="X26" s="37"/>
      <c r="Y26" s="37"/>
      <c r="Z26" s="37"/>
      <c r="AA26" s="37"/>
      <c r="AB26" s="37"/>
      <c r="AC26" s="37"/>
      <c r="AD26" s="38"/>
      <c r="AE26" s="57" t="s">
        <v>55</v>
      </c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9"/>
      <c r="BI26" s="60">
        <v>1</v>
      </c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2"/>
      <c r="BX26" s="28">
        <v>12265</v>
      </c>
      <c r="BY26" s="26">
        <v>2.5</v>
      </c>
      <c r="BZ26" s="50">
        <f t="shared" si="6"/>
        <v>30662.5</v>
      </c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2"/>
      <c r="CP26" s="50">
        <f t="shared" si="7"/>
        <v>9198.75</v>
      </c>
      <c r="CQ26" s="51"/>
      <c r="CR26" s="51"/>
      <c r="CS26" s="51"/>
      <c r="CT26" s="51"/>
      <c r="CU26" s="51"/>
      <c r="CV26" s="51"/>
      <c r="CW26" s="51"/>
      <c r="CX26" s="51"/>
      <c r="CY26" s="51"/>
      <c r="CZ26" s="52"/>
      <c r="DA26" s="50">
        <f t="shared" si="1"/>
        <v>39861.25</v>
      </c>
      <c r="DB26" s="51"/>
      <c r="DC26" s="51"/>
      <c r="DD26" s="51"/>
      <c r="DE26" s="51"/>
      <c r="DF26" s="51"/>
      <c r="DG26" s="51"/>
      <c r="DH26" s="51"/>
      <c r="DI26" s="51"/>
      <c r="DJ26" s="51"/>
      <c r="DK26" s="52"/>
      <c r="DL26" s="50"/>
      <c r="DM26" s="51"/>
      <c r="DN26" s="51"/>
      <c r="DO26" s="51"/>
      <c r="DP26" s="51"/>
      <c r="DQ26" s="51"/>
      <c r="DR26" s="51"/>
      <c r="DS26" s="51"/>
      <c r="DT26" s="51"/>
      <c r="DU26" s="51"/>
      <c r="DV26" s="53"/>
      <c r="DW26" s="54">
        <f t="shared" si="5"/>
        <v>79722.5</v>
      </c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5"/>
    </row>
    <row r="27" spans="1:169" s="1" customFormat="1" ht="44.65" customHeight="1" x14ac:dyDescent="0.2">
      <c r="A27" s="57" t="s">
        <v>28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9"/>
      <c r="U27" s="36" t="s">
        <v>29</v>
      </c>
      <c r="V27" s="37"/>
      <c r="W27" s="37"/>
      <c r="X27" s="37"/>
      <c r="Y27" s="37"/>
      <c r="Z27" s="37"/>
      <c r="AA27" s="37"/>
      <c r="AB27" s="37"/>
      <c r="AC27" s="37"/>
      <c r="AD27" s="38"/>
      <c r="AE27" s="57" t="s">
        <v>55</v>
      </c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9"/>
      <c r="BI27" s="60">
        <v>1</v>
      </c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2"/>
      <c r="BX27" s="28">
        <v>12265</v>
      </c>
      <c r="BY27" s="26">
        <v>2.5</v>
      </c>
      <c r="BZ27" s="50">
        <f t="shared" si="6"/>
        <v>30662.5</v>
      </c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2"/>
      <c r="CP27" s="50">
        <f t="shared" si="7"/>
        <v>9198.75</v>
      </c>
      <c r="CQ27" s="51"/>
      <c r="CR27" s="51"/>
      <c r="CS27" s="51"/>
      <c r="CT27" s="51"/>
      <c r="CU27" s="51"/>
      <c r="CV27" s="51"/>
      <c r="CW27" s="51"/>
      <c r="CX27" s="51"/>
      <c r="CY27" s="51"/>
      <c r="CZ27" s="52"/>
      <c r="DA27" s="50">
        <f t="shared" si="1"/>
        <v>39861.25</v>
      </c>
      <c r="DB27" s="51"/>
      <c r="DC27" s="51"/>
      <c r="DD27" s="51"/>
      <c r="DE27" s="51"/>
      <c r="DF27" s="51"/>
      <c r="DG27" s="51"/>
      <c r="DH27" s="51"/>
      <c r="DI27" s="51"/>
      <c r="DJ27" s="51"/>
      <c r="DK27" s="52"/>
      <c r="DL27" s="50"/>
      <c r="DM27" s="51"/>
      <c r="DN27" s="51"/>
      <c r="DO27" s="51"/>
      <c r="DP27" s="51"/>
      <c r="DQ27" s="51"/>
      <c r="DR27" s="51"/>
      <c r="DS27" s="51"/>
      <c r="DT27" s="51"/>
      <c r="DU27" s="51"/>
      <c r="DV27" s="53"/>
      <c r="DW27" s="54">
        <f t="shared" si="5"/>
        <v>79722.5</v>
      </c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5"/>
    </row>
    <row r="28" spans="1:169" ht="51.75" customHeight="1" x14ac:dyDescent="0.2">
      <c r="A28" s="33" t="s">
        <v>49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5"/>
      <c r="U28" s="36" t="s">
        <v>29</v>
      </c>
      <c r="V28" s="37"/>
      <c r="W28" s="37"/>
      <c r="X28" s="37"/>
      <c r="Y28" s="37"/>
      <c r="Z28" s="37"/>
      <c r="AA28" s="37"/>
      <c r="AB28" s="37"/>
      <c r="AC28" s="37"/>
      <c r="AD28" s="38"/>
      <c r="AE28" s="33" t="s">
        <v>47</v>
      </c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5"/>
      <c r="BI28" s="60">
        <v>1</v>
      </c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2"/>
      <c r="BX28" s="28">
        <v>12265</v>
      </c>
      <c r="BY28" s="23">
        <v>3</v>
      </c>
      <c r="BZ28" s="50">
        <f>(BX28*BY28)</f>
        <v>36795</v>
      </c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2"/>
      <c r="CP28" s="50">
        <f>BZ28*0.3</f>
        <v>11038.5</v>
      </c>
      <c r="CQ28" s="51"/>
      <c r="CR28" s="51"/>
      <c r="CS28" s="51"/>
      <c r="CT28" s="51"/>
      <c r="CU28" s="51"/>
      <c r="CV28" s="51"/>
      <c r="CW28" s="51"/>
      <c r="CX28" s="51"/>
      <c r="CY28" s="51"/>
      <c r="CZ28" s="52"/>
      <c r="DA28" s="50">
        <f t="shared" si="1"/>
        <v>47833.5</v>
      </c>
      <c r="DB28" s="51"/>
      <c r="DC28" s="51"/>
      <c r="DD28" s="51"/>
      <c r="DE28" s="51"/>
      <c r="DF28" s="51"/>
      <c r="DG28" s="51"/>
      <c r="DH28" s="51"/>
      <c r="DI28" s="51"/>
      <c r="DJ28" s="51"/>
      <c r="DK28" s="52"/>
      <c r="DL28" s="67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54">
        <f t="shared" si="0"/>
        <v>95667</v>
      </c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5"/>
    </row>
    <row r="29" spans="1:169" ht="58.15" customHeight="1" x14ac:dyDescent="0.2">
      <c r="A29" s="57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9"/>
      <c r="U29" s="36" t="s">
        <v>29</v>
      </c>
      <c r="V29" s="37"/>
      <c r="W29" s="37"/>
      <c r="X29" s="37"/>
      <c r="Y29" s="37"/>
      <c r="Z29" s="37"/>
      <c r="AA29" s="37"/>
      <c r="AB29" s="37"/>
      <c r="AC29" s="37"/>
      <c r="AD29" s="38"/>
      <c r="AE29" s="57" t="s">
        <v>48</v>
      </c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9"/>
      <c r="BI29" s="60">
        <v>1</v>
      </c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2"/>
      <c r="BX29" s="28">
        <v>12265</v>
      </c>
      <c r="BY29" s="23">
        <v>2.75</v>
      </c>
      <c r="BZ29" s="50">
        <f t="shared" ref="BZ29" si="8">(BX29*BY29)</f>
        <v>33728.75</v>
      </c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2"/>
      <c r="CP29" s="50">
        <f t="shared" ref="CP29" si="9">BZ29*0.3</f>
        <v>10118.625</v>
      </c>
      <c r="CQ29" s="51"/>
      <c r="CR29" s="51"/>
      <c r="CS29" s="51"/>
      <c r="CT29" s="51"/>
      <c r="CU29" s="51"/>
      <c r="CV29" s="51"/>
      <c r="CW29" s="51"/>
      <c r="CX29" s="51"/>
      <c r="CY29" s="51"/>
      <c r="CZ29" s="52"/>
      <c r="DA29" s="50">
        <f t="shared" si="1"/>
        <v>43847.375</v>
      </c>
      <c r="DB29" s="51"/>
      <c r="DC29" s="51"/>
      <c r="DD29" s="51"/>
      <c r="DE29" s="51"/>
      <c r="DF29" s="51"/>
      <c r="DG29" s="51"/>
      <c r="DH29" s="51"/>
      <c r="DI29" s="51"/>
      <c r="DJ29" s="51"/>
      <c r="DK29" s="52"/>
      <c r="DL29" s="67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54">
        <f t="shared" si="0"/>
        <v>87694.75</v>
      </c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5"/>
    </row>
    <row r="30" spans="1:169" s="1" customFormat="1" ht="53.65" customHeight="1" x14ac:dyDescent="0.2">
      <c r="A30" s="57" t="s">
        <v>49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9"/>
      <c r="U30" s="36" t="s">
        <v>30</v>
      </c>
      <c r="V30" s="37"/>
      <c r="W30" s="37"/>
      <c r="X30" s="37"/>
      <c r="Y30" s="37"/>
      <c r="Z30" s="37"/>
      <c r="AA30" s="37"/>
      <c r="AB30" s="37"/>
      <c r="AC30" s="37"/>
      <c r="AD30" s="38"/>
      <c r="AE30" s="57" t="s">
        <v>56</v>
      </c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9"/>
      <c r="BI30" s="60">
        <v>1</v>
      </c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2"/>
      <c r="BX30" s="28">
        <v>12265</v>
      </c>
      <c r="BY30" s="26">
        <v>2.2999999999999998</v>
      </c>
      <c r="BZ30" s="50">
        <f>(BX30*BY30)</f>
        <v>28209.499999999996</v>
      </c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2"/>
      <c r="CP30" s="50">
        <f>BZ30*0.3</f>
        <v>8462.8499999999985</v>
      </c>
      <c r="CQ30" s="51"/>
      <c r="CR30" s="51"/>
      <c r="CS30" s="51"/>
      <c r="CT30" s="51"/>
      <c r="CU30" s="51"/>
      <c r="CV30" s="51"/>
      <c r="CW30" s="51"/>
      <c r="CX30" s="51"/>
      <c r="CY30" s="51"/>
      <c r="CZ30" s="52"/>
      <c r="DA30" s="50">
        <f t="shared" si="1"/>
        <v>36672.349999999991</v>
      </c>
      <c r="DB30" s="51"/>
      <c r="DC30" s="51"/>
      <c r="DD30" s="51"/>
      <c r="DE30" s="51"/>
      <c r="DF30" s="51"/>
      <c r="DG30" s="51"/>
      <c r="DH30" s="51"/>
      <c r="DI30" s="51"/>
      <c r="DJ30" s="51"/>
      <c r="DK30" s="52"/>
      <c r="DL30" s="50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4">
        <f t="shared" si="0"/>
        <v>73344.699999999983</v>
      </c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5"/>
    </row>
    <row r="31" spans="1:169" s="1" customFormat="1" ht="55.15" customHeight="1" x14ac:dyDescent="0.2">
      <c r="A31" s="57" t="s">
        <v>49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9"/>
      <c r="U31" s="36" t="s">
        <v>29</v>
      </c>
      <c r="V31" s="37"/>
      <c r="W31" s="37"/>
      <c r="X31" s="37"/>
      <c r="Y31" s="37"/>
      <c r="Z31" s="37"/>
      <c r="AA31" s="37"/>
      <c r="AB31" s="37"/>
      <c r="AC31" s="37"/>
      <c r="AD31" s="38"/>
      <c r="AE31" s="57" t="s">
        <v>56</v>
      </c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9"/>
      <c r="BI31" s="60">
        <v>1</v>
      </c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2"/>
      <c r="BX31" s="28">
        <v>12265</v>
      </c>
      <c r="BY31" s="26">
        <v>2.2999999999999998</v>
      </c>
      <c r="BZ31" s="50">
        <f t="shared" ref="BZ31" si="10">(BX31*BY31)</f>
        <v>28209.499999999996</v>
      </c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2"/>
      <c r="CP31" s="50">
        <f t="shared" ref="CP31" si="11">BZ31*0.3</f>
        <v>8462.8499999999985</v>
      </c>
      <c r="CQ31" s="51"/>
      <c r="CR31" s="51"/>
      <c r="CS31" s="51"/>
      <c r="CT31" s="51"/>
      <c r="CU31" s="51"/>
      <c r="CV31" s="51"/>
      <c r="CW31" s="51"/>
      <c r="CX31" s="51"/>
      <c r="CY31" s="51"/>
      <c r="CZ31" s="52"/>
      <c r="DA31" s="50">
        <f t="shared" si="1"/>
        <v>36672.349999999991</v>
      </c>
      <c r="DB31" s="51"/>
      <c r="DC31" s="51"/>
      <c r="DD31" s="51"/>
      <c r="DE31" s="51"/>
      <c r="DF31" s="51"/>
      <c r="DG31" s="51"/>
      <c r="DH31" s="51"/>
      <c r="DI31" s="51"/>
      <c r="DJ31" s="51"/>
      <c r="DK31" s="52"/>
      <c r="DL31" s="50"/>
      <c r="DM31" s="51"/>
      <c r="DN31" s="51"/>
      <c r="DO31" s="51"/>
      <c r="DP31" s="51"/>
      <c r="DQ31" s="51"/>
      <c r="DR31" s="51"/>
      <c r="DS31" s="51"/>
      <c r="DT31" s="51"/>
      <c r="DU31" s="51"/>
      <c r="DV31" s="53"/>
      <c r="DW31" s="54">
        <f t="shared" si="0"/>
        <v>73344.699999999983</v>
      </c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5"/>
    </row>
    <row r="32" spans="1:169" ht="42.75" customHeight="1" x14ac:dyDescent="0.2">
      <c r="A32" s="57" t="s">
        <v>28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9"/>
      <c r="U32" s="36" t="s">
        <v>29</v>
      </c>
      <c r="V32" s="37"/>
      <c r="W32" s="37"/>
      <c r="X32" s="37"/>
      <c r="Y32" s="37"/>
      <c r="Z32" s="37"/>
      <c r="AA32" s="37"/>
      <c r="AB32" s="37"/>
      <c r="AC32" s="37"/>
      <c r="AD32" s="38"/>
      <c r="AE32" s="79" t="s">
        <v>56</v>
      </c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1"/>
      <c r="BI32" s="73">
        <v>1</v>
      </c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5"/>
      <c r="BX32" s="28">
        <v>12265</v>
      </c>
      <c r="BY32" s="23">
        <v>2.2999999999999998</v>
      </c>
      <c r="BZ32" s="82">
        <f t="shared" ref="BZ32:BZ55" si="12">(BX32*BY32)</f>
        <v>28209.499999999996</v>
      </c>
      <c r="CA32" s="82"/>
      <c r="CB32" s="82"/>
      <c r="CC32" s="82"/>
      <c r="CD32" s="82"/>
      <c r="CE32" s="82"/>
      <c r="CF32" s="82"/>
      <c r="CG32" s="82"/>
      <c r="CH32" s="82"/>
      <c r="CI32" s="82"/>
      <c r="CJ32" s="82"/>
      <c r="CK32" s="82"/>
      <c r="CL32" s="82"/>
      <c r="CM32" s="82"/>
      <c r="CN32" s="82"/>
      <c r="CO32" s="82"/>
      <c r="CP32" s="82">
        <f t="shared" ref="CP32:CP55" si="13">BZ32*0.3</f>
        <v>8462.8499999999985</v>
      </c>
      <c r="CQ32" s="82"/>
      <c r="CR32" s="82"/>
      <c r="CS32" s="82"/>
      <c r="CT32" s="82"/>
      <c r="CU32" s="82"/>
      <c r="CV32" s="82"/>
      <c r="CW32" s="82"/>
      <c r="CX32" s="82"/>
      <c r="CY32" s="82"/>
      <c r="CZ32" s="82"/>
      <c r="DA32" s="50">
        <f t="shared" si="1"/>
        <v>36672.349999999991</v>
      </c>
      <c r="DB32" s="51"/>
      <c r="DC32" s="51"/>
      <c r="DD32" s="51"/>
      <c r="DE32" s="51"/>
      <c r="DF32" s="51"/>
      <c r="DG32" s="51"/>
      <c r="DH32" s="51"/>
      <c r="DI32" s="51"/>
      <c r="DJ32" s="51"/>
      <c r="DK32" s="52"/>
      <c r="DL32" s="67"/>
      <c r="DM32" s="68"/>
      <c r="DN32" s="68"/>
      <c r="DO32" s="68"/>
      <c r="DP32" s="68"/>
      <c r="DQ32" s="68"/>
      <c r="DR32" s="68"/>
      <c r="DS32" s="68"/>
      <c r="DT32" s="68"/>
      <c r="DU32" s="68"/>
      <c r="DV32" s="69"/>
      <c r="DW32" s="82">
        <f t="shared" si="0"/>
        <v>73344.699999999983</v>
      </c>
      <c r="DX32" s="82"/>
      <c r="DY32" s="82"/>
      <c r="DZ32" s="82"/>
      <c r="EA32" s="82"/>
      <c r="EB32" s="82"/>
      <c r="EC32" s="82"/>
      <c r="ED32" s="82"/>
      <c r="EE32" s="82"/>
      <c r="EF32" s="82"/>
      <c r="EG32" s="82"/>
      <c r="EH32" s="82"/>
      <c r="EI32" s="82"/>
      <c r="EJ32" s="82"/>
      <c r="EK32" s="82"/>
      <c r="EL32" s="82"/>
      <c r="EM32" s="82"/>
      <c r="EN32" s="82"/>
      <c r="EO32" s="82"/>
      <c r="EP32" s="82"/>
      <c r="EQ32" s="82"/>
      <c r="ER32" s="82"/>
      <c r="ES32" s="82"/>
      <c r="ET32" s="82"/>
      <c r="EU32" s="82"/>
      <c r="EV32" s="82"/>
      <c r="EW32" s="82"/>
      <c r="EX32" s="82"/>
      <c r="EY32" s="78"/>
      <c r="EZ32" s="78"/>
      <c r="FA32" s="78"/>
      <c r="FB32" s="78"/>
      <c r="FC32" s="78"/>
      <c r="FD32" s="78"/>
      <c r="FE32" s="78"/>
      <c r="FF32" s="78"/>
      <c r="FG32" s="78"/>
      <c r="FH32" s="78"/>
      <c r="FI32" s="78"/>
      <c r="FJ32" s="78"/>
      <c r="FK32" s="78"/>
      <c r="FL32" s="78"/>
      <c r="FM32" s="78"/>
    </row>
    <row r="33" spans="1:169" ht="57.75" customHeight="1" x14ac:dyDescent="0.2">
      <c r="A33" s="57" t="s">
        <v>49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9"/>
      <c r="U33" s="36" t="s">
        <v>29</v>
      </c>
      <c r="V33" s="37"/>
      <c r="W33" s="37"/>
      <c r="X33" s="37"/>
      <c r="Y33" s="37"/>
      <c r="Z33" s="37"/>
      <c r="AA33" s="37"/>
      <c r="AB33" s="37"/>
      <c r="AC33" s="37"/>
      <c r="AD33" s="38"/>
      <c r="AE33" s="79" t="s">
        <v>55</v>
      </c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1"/>
      <c r="BI33" s="73">
        <v>1</v>
      </c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5"/>
      <c r="BX33" s="28">
        <v>12265</v>
      </c>
      <c r="BY33" s="26">
        <v>2.5</v>
      </c>
      <c r="BZ33" s="82">
        <f t="shared" si="12"/>
        <v>30662.5</v>
      </c>
      <c r="CA33" s="82"/>
      <c r="CB33" s="82"/>
      <c r="CC33" s="82"/>
      <c r="CD33" s="82"/>
      <c r="CE33" s="82"/>
      <c r="CF33" s="82"/>
      <c r="CG33" s="82"/>
      <c r="CH33" s="82"/>
      <c r="CI33" s="82"/>
      <c r="CJ33" s="82"/>
      <c r="CK33" s="82"/>
      <c r="CL33" s="82"/>
      <c r="CM33" s="82"/>
      <c r="CN33" s="82"/>
      <c r="CO33" s="82"/>
      <c r="CP33" s="82">
        <f t="shared" si="13"/>
        <v>9198.75</v>
      </c>
      <c r="CQ33" s="82"/>
      <c r="CR33" s="82"/>
      <c r="CS33" s="82"/>
      <c r="CT33" s="82"/>
      <c r="CU33" s="82"/>
      <c r="CV33" s="82"/>
      <c r="CW33" s="82"/>
      <c r="CX33" s="82"/>
      <c r="CY33" s="82"/>
      <c r="CZ33" s="82"/>
      <c r="DA33" s="50">
        <f t="shared" si="1"/>
        <v>39861.25</v>
      </c>
      <c r="DB33" s="51"/>
      <c r="DC33" s="51"/>
      <c r="DD33" s="51"/>
      <c r="DE33" s="51"/>
      <c r="DF33" s="51"/>
      <c r="DG33" s="51"/>
      <c r="DH33" s="51"/>
      <c r="DI33" s="51"/>
      <c r="DJ33" s="51"/>
      <c r="DK33" s="52"/>
      <c r="DL33" s="50"/>
      <c r="DM33" s="51"/>
      <c r="DN33" s="51"/>
      <c r="DO33" s="51"/>
      <c r="DP33" s="51"/>
      <c r="DQ33" s="51"/>
      <c r="DR33" s="51"/>
      <c r="DS33" s="51"/>
      <c r="DT33" s="51"/>
      <c r="DU33" s="51"/>
      <c r="DV33" s="53"/>
      <c r="DW33" s="82">
        <f t="shared" si="0"/>
        <v>79722.5</v>
      </c>
      <c r="DX33" s="82"/>
      <c r="DY33" s="82"/>
      <c r="DZ33" s="82"/>
      <c r="EA33" s="82"/>
      <c r="EB33" s="82"/>
      <c r="EC33" s="82"/>
      <c r="ED33" s="82"/>
      <c r="EE33" s="82"/>
      <c r="EF33" s="82"/>
      <c r="EG33" s="82"/>
      <c r="EH33" s="82"/>
      <c r="EI33" s="82"/>
      <c r="EJ33" s="82"/>
      <c r="EK33" s="82"/>
      <c r="EL33" s="82"/>
      <c r="EM33" s="82"/>
      <c r="EN33" s="82"/>
      <c r="EO33" s="82"/>
      <c r="EP33" s="82"/>
      <c r="EQ33" s="82"/>
      <c r="ER33" s="82"/>
      <c r="ES33" s="82"/>
      <c r="ET33" s="82"/>
      <c r="EU33" s="82"/>
      <c r="EV33" s="82"/>
      <c r="EW33" s="82"/>
      <c r="EX33" s="82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</row>
    <row r="34" spans="1:169" ht="56.25" customHeight="1" x14ac:dyDescent="0.2">
      <c r="A34" s="57" t="s">
        <v>49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9"/>
      <c r="U34" s="36" t="s">
        <v>29</v>
      </c>
      <c r="V34" s="37"/>
      <c r="W34" s="37"/>
      <c r="X34" s="37"/>
      <c r="Y34" s="37"/>
      <c r="Z34" s="37"/>
      <c r="AA34" s="37"/>
      <c r="AB34" s="37"/>
      <c r="AC34" s="37"/>
      <c r="AD34" s="38"/>
      <c r="AE34" s="79" t="s">
        <v>56</v>
      </c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1"/>
      <c r="BI34" s="73">
        <v>1</v>
      </c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5"/>
      <c r="BX34" s="28">
        <v>12265</v>
      </c>
      <c r="BY34" s="23">
        <v>2.2999999999999998</v>
      </c>
      <c r="BZ34" s="82">
        <f t="shared" ref="BZ34:BZ38" si="14">(BX34*BY34)</f>
        <v>28209.499999999996</v>
      </c>
      <c r="CA34" s="82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82">
        <f t="shared" ref="CP34:CP38" si="15">BZ34*0.3</f>
        <v>8462.8499999999985</v>
      </c>
      <c r="CQ34" s="82"/>
      <c r="CR34" s="82"/>
      <c r="CS34" s="82"/>
      <c r="CT34" s="82"/>
      <c r="CU34" s="82"/>
      <c r="CV34" s="82"/>
      <c r="CW34" s="82"/>
      <c r="CX34" s="82"/>
      <c r="CY34" s="82"/>
      <c r="CZ34" s="82"/>
      <c r="DA34" s="50">
        <f t="shared" si="1"/>
        <v>36672.349999999991</v>
      </c>
      <c r="DB34" s="51"/>
      <c r="DC34" s="51"/>
      <c r="DD34" s="51"/>
      <c r="DE34" s="51"/>
      <c r="DF34" s="51"/>
      <c r="DG34" s="51"/>
      <c r="DH34" s="51"/>
      <c r="DI34" s="51"/>
      <c r="DJ34" s="51"/>
      <c r="DK34" s="52"/>
      <c r="DL34" s="67"/>
      <c r="DM34" s="68"/>
      <c r="DN34" s="68"/>
      <c r="DO34" s="68"/>
      <c r="DP34" s="68"/>
      <c r="DQ34" s="68"/>
      <c r="DR34" s="68"/>
      <c r="DS34" s="68"/>
      <c r="DT34" s="68"/>
      <c r="DU34" s="68"/>
      <c r="DV34" s="69"/>
      <c r="DW34" s="82">
        <f t="shared" ref="DW34:DW38" si="16">(BZ34+CP34+DA34+DL34)*BI34</f>
        <v>73344.699999999983</v>
      </c>
      <c r="DX34" s="82"/>
      <c r="DY34" s="82"/>
      <c r="DZ34" s="82"/>
      <c r="EA34" s="82"/>
      <c r="EB34" s="82"/>
      <c r="EC34" s="82"/>
      <c r="ED34" s="82"/>
      <c r="EE34" s="82"/>
      <c r="EF34" s="82"/>
      <c r="EG34" s="82"/>
      <c r="EH34" s="82"/>
      <c r="EI34" s="82"/>
      <c r="EJ34" s="82"/>
      <c r="EK34" s="82"/>
      <c r="EL34" s="82"/>
      <c r="EM34" s="82"/>
      <c r="EN34" s="82"/>
      <c r="EO34" s="82"/>
      <c r="EP34" s="82"/>
      <c r="EQ34" s="82"/>
      <c r="ER34" s="82"/>
      <c r="ES34" s="82"/>
      <c r="ET34" s="82"/>
      <c r="EU34" s="82"/>
      <c r="EV34" s="82"/>
      <c r="EW34" s="82"/>
      <c r="EX34" s="82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</row>
    <row r="35" spans="1:169" ht="51.4" customHeight="1" x14ac:dyDescent="0.2">
      <c r="A35" s="57" t="s">
        <v>49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9"/>
      <c r="U35" s="36" t="s">
        <v>29</v>
      </c>
      <c r="V35" s="37"/>
      <c r="W35" s="37"/>
      <c r="X35" s="37"/>
      <c r="Y35" s="37"/>
      <c r="Z35" s="37"/>
      <c r="AA35" s="37"/>
      <c r="AB35" s="37"/>
      <c r="AC35" s="37"/>
      <c r="AD35" s="38"/>
      <c r="AE35" s="79" t="s">
        <v>55</v>
      </c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1"/>
      <c r="BI35" s="73">
        <v>1</v>
      </c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5"/>
      <c r="BX35" s="28">
        <v>12265</v>
      </c>
      <c r="BY35" s="26">
        <v>2.5</v>
      </c>
      <c r="BZ35" s="82">
        <f t="shared" si="14"/>
        <v>30662.5</v>
      </c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>
        <f t="shared" si="15"/>
        <v>9198.75</v>
      </c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50">
        <f t="shared" si="1"/>
        <v>39861.25</v>
      </c>
      <c r="DB35" s="51"/>
      <c r="DC35" s="51"/>
      <c r="DD35" s="51"/>
      <c r="DE35" s="51"/>
      <c r="DF35" s="51"/>
      <c r="DG35" s="51"/>
      <c r="DH35" s="51"/>
      <c r="DI35" s="51"/>
      <c r="DJ35" s="51"/>
      <c r="DK35" s="52"/>
      <c r="DL35" s="50"/>
      <c r="DM35" s="51"/>
      <c r="DN35" s="51"/>
      <c r="DO35" s="51"/>
      <c r="DP35" s="51"/>
      <c r="DQ35" s="51"/>
      <c r="DR35" s="51"/>
      <c r="DS35" s="51"/>
      <c r="DT35" s="51"/>
      <c r="DU35" s="51"/>
      <c r="DV35" s="53"/>
      <c r="DW35" s="82">
        <f t="shared" si="16"/>
        <v>79722.5</v>
      </c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82"/>
      <c r="EL35" s="82"/>
      <c r="EM35" s="82"/>
      <c r="EN35" s="82"/>
      <c r="EO35" s="82"/>
      <c r="EP35" s="82"/>
      <c r="EQ35" s="82"/>
      <c r="ER35" s="82"/>
      <c r="ES35" s="82"/>
      <c r="ET35" s="82"/>
      <c r="EU35" s="82"/>
      <c r="EV35" s="82"/>
      <c r="EW35" s="82"/>
      <c r="EX35" s="82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</row>
    <row r="36" spans="1:169" ht="56.25" customHeight="1" x14ac:dyDescent="0.2">
      <c r="A36" s="57" t="s">
        <v>49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9"/>
      <c r="U36" s="36" t="s">
        <v>29</v>
      </c>
      <c r="V36" s="37"/>
      <c r="W36" s="37"/>
      <c r="X36" s="37"/>
      <c r="Y36" s="37"/>
      <c r="Z36" s="37"/>
      <c r="AA36" s="37"/>
      <c r="AB36" s="37"/>
      <c r="AC36" s="37"/>
      <c r="AD36" s="38"/>
      <c r="AE36" s="79" t="s">
        <v>55</v>
      </c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1"/>
      <c r="BI36" s="73">
        <v>1</v>
      </c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5"/>
      <c r="BX36" s="28">
        <v>12265</v>
      </c>
      <c r="BY36" s="26">
        <v>2.5</v>
      </c>
      <c r="BZ36" s="82">
        <f t="shared" si="14"/>
        <v>30662.5</v>
      </c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>
        <f t="shared" si="15"/>
        <v>9198.75</v>
      </c>
      <c r="CQ36" s="82"/>
      <c r="CR36" s="82"/>
      <c r="CS36" s="82"/>
      <c r="CT36" s="82"/>
      <c r="CU36" s="82"/>
      <c r="CV36" s="82"/>
      <c r="CW36" s="82"/>
      <c r="CX36" s="82"/>
      <c r="CY36" s="82"/>
      <c r="CZ36" s="82"/>
      <c r="DA36" s="50">
        <f t="shared" si="1"/>
        <v>39861.25</v>
      </c>
      <c r="DB36" s="51"/>
      <c r="DC36" s="51"/>
      <c r="DD36" s="51"/>
      <c r="DE36" s="51"/>
      <c r="DF36" s="51"/>
      <c r="DG36" s="51"/>
      <c r="DH36" s="51"/>
      <c r="DI36" s="51"/>
      <c r="DJ36" s="51"/>
      <c r="DK36" s="52"/>
      <c r="DL36" s="50"/>
      <c r="DM36" s="51"/>
      <c r="DN36" s="51"/>
      <c r="DO36" s="51"/>
      <c r="DP36" s="51"/>
      <c r="DQ36" s="51"/>
      <c r="DR36" s="51"/>
      <c r="DS36" s="51"/>
      <c r="DT36" s="51"/>
      <c r="DU36" s="51"/>
      <c r="DV36" s="53"/>
      <c r="DW36" s="82">
        <f t="shared" si="16"/>
        <v>79722.5</v>
      </c>
      <c r="DX36" s="82"/>
      <c r="DY36" s="82"/>
      <c r="DZ36" s="82"/>
      <c r="EA36" s="82"/>
      <c r="EB36" s="82"/>
      <c r="EC36" s="82"/>
      <c r="ED36" s="82"/>
      <c r="EE36" s="82"/>
      <c r="EF36" s="82"/>
      <c r="EG36" s="82"/>
      <c r="EH36" s="82"/>
      <c r="EI36" s="82"/>
      <c r="EJ36" s="82"/>
      <c r="EK36" s="82"/>
      <c r="EL36" s="82"/>
      <c r="EM36" s="82"/>
      <c r="EN36" s="82"/>
      <c r="EO36" s="82"/>
      <c r="EP36" s="82"/>
      <c r="EQ36" s="82"/>
      <c r="ER36" s="82"/>
      <c r="ES36" s="82"/>
      <c r="ET36" s="82"/>
      <c r="EU36" s="82"/>
      <c r="EV36" s="82"/>
      <c r="EW36" s="82"/>
      <c r="EX36" s="82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</row>
    <row r="37" spans="1:169" ht="50.25" customHeight="1" x14ac:dyDescent="0.2">
      <c r="A37" s="57" t="s">
        <v>49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9"/>
      <c r="U37" s="36" t="s">
        <v>30</v>
      </c>
      <c r="V37" s="37"/>
      <c r="W37" s="37"/>
      <c r="X37" s="37"/>
      <c r="Y37" s="37"/>
      <c r="Z37" s="37"/>
      <c r="AA37" s="37"/>
      <c r="AB37" s="37"/>
      <c r="AC37" s="37"/>
      <c r="AD37" s="38"/>
      <c r="AE37" s="79" t="s">
        <v>32</v>
      </c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1"/>
      <c r="BI37" s="73">
        <v>1</v>
      </c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5"/>
      <c r="BX37" s="28">
        <v>12265</v>
      </c>
      <c r="BY37" s="26">
        <v>2.5</v>
      </c>
      <c r="BZ37" s="82">
        <f t="shared" si="14"/>
        <v>30662.5</v>
      </c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>
        <f t="shared" si="15"/>
        <v>9198.75</v>
      </c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50">
        <f t="shared" si="1"/>
        <v>39861.25</v>
      </c>
      <c r="DB37" s="51"/>
      <c r="DC37" s="51"/>
      <c r="DD37" s="51"/>
      <c r="DE37" s="51"/>
      <c r="DF37" s="51"/>
      <c r="DG37" s="51"/>
      <c r="DH37" s="51"/>
      <c r="DI37" s="51"/>
      <c r="DJ37" s="51"/>
      <c r="DK37" s="52"/>
      <c r="DL37" s="50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82">
        <f t="shared" si="16"/>
        <v>79722.5</v>
      </c>
      <c r="DX37" s="82"/>
      <c r="DY37" s="82"/>
      <c r="DZ37" s="82"/>
      <c r="EA37" s="82"/>
      <c r="EB37" s="82"/>
      <c r="EC37" s="82"/>
      <c r="ED37" s="82"/>
      <c r="EE37" s="82"/>
      <c r="EF37" s="82"/>
      <c r="EG37" s="82"/>
      <c r="EH37" s="82"/>
      <c r="EI37" s="82"/>
      <c r="EJ37" s="82"/>
      <c r="EK37" s="82"/>
      <c r="EL37" s="82"/>
      <c r="EM37" s="82"/>
      <c r="EN37" s="82"/>
      <c r="EO37" s="82"/>
      <c r="EP37" s="82"/>
      <c r="EQ37" s="82"/>
      <c r="ER37" s="82"/>
      <c r="ES37" s="82"/>
      <c r="ET37" s="82"/>
      <c r="EU37" s="82"/>
      <c r="EV37" s="82"/>
      <c r="EW37" s="82"/>
      <c r="EX37" s="82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</row>
    <row r="38" spans="1:169" ht="53.25" customHeight="1" x14ac:dyDescent="0.2">
      <c r="A38" s="57" t="s">
        <v>49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9"/>
      <c r="U38" s="36" t="s">
        <v>30</v>
      </c>
      <c r="V38" s="37"/>
      <c r="W38" s="37"/>
      <c r="X38" s="37"/>
      <c r="Y38" s="37"/>
      <c r="Z38" s="37"/>
      <c r="AA38" s="37"/>
      <c r="AB38" s="37"/>
      <c r="AC38" s="37"/>
      <c r="AD38" s="38"/>
      <c r="AE38" s="79" t="s">
        <v>33</v>
      </c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1"/>
      <c r="BI38" s="73">
        <v>1</v>
      </c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5"/>
      <c r="BX38" s="28">
        <v>12265</v>
      </c>
      <c r="BY38" s="26">
        <v>2.2999999999999998</v>
      </c>
      <c r="BZ38" s="82">
        <f t="shared" si="14"/>
        <v>28209.499999999996</v>
      </c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>
        <f t="shared" si="15"/>
        <v>8462.8499999999985</v>
      </c>
      <c r="CQ38" s="82"/>
      <c r="CR38" s="82"/>
      <c r="CS38" s="82"/>
      <c r="CT38" s="82"/>
      <c r="CU38" s="82"/>
      <c r="CV38" s="82"/>
      <c r="CW38" s="82"/>
      <c r="CX38" s="82"/>
      <c r="CY38" s="82"/>
      <c r="CZ38" s="82"/>
      <c r="DA38" s="50">
        <f t="shared" si="1"/>
        <v>36672.349999999991</v>
      </c>
      <c r="DB38" s="51"/>
      <c r="DC38" s="51"/>
      <c r="DD38" s="51"/>
      <c r="DE38" s="51"/>
      <c r="DF38" s="51"/>
      <c r="DG38" s="51"/>
      <c r="DH38" s="51"/>
      <c r="DI38" s="51"/>
      <c r="DJ38" s="51"/>
      <c r="DK38" s="52"/>
      <c r="DL38" s="50"/>
      <c r="DM38" s="51"/>
      <c r="DN38" s="51"/>
      <c r="DO38" s="51"/>
      <c r="DP38" s="51"/>
      <c r="DQ38" s="51"/>
      <c r="DR38" s="51"/>
      <c r="DS38" s="51"/>
      <c r="DT38" s="51"/>
      <c r="DU38" s="51"/>
      <c r="DV38" s="51"/>
      <c r="DW38" s="82">
        <f t="shared" si="16"/>
        <v>73344.699999999983</v>
      </c>
      <c r="DX38" s="82"/>
      <c r="DY38" s="82"/>
      <c r="DZ38" s="82"/>
      <c r="EA38" s="82"/>
      <c r="EB38" s="82"/>
      <c r="EC38" s="82"/>
      <c r="ED38" s="82"/>
      <c r="EE38" s="82"/>
      <c r="EF38" s="82"/>
      <c r="EG38" s="82"/>
      <c r="EH38" s="82"/>
      <c r="EI38" s="82"/>
      <c r="EJ38" s="82"/>
      <c r="EK38" s="82"/>
      <c r="EL38" s="82"/>
      <c r="EM38" s="82"/>
      <c r="EN38" s="82"/>
      <c r="EO38" s="82"/>
      <c r="EP38" s="82"/>
      <c r="EQ38" s="82"/>
      <c r="ER38" s="82"/>
      <c r="ES38" s="82"/>
      <c r="ET38" s="82"/>
      <c r="EU38" s="82"/>
      <c r="EV38" s="82"/>
      <c r="EW38" s="82"/>
      <c r="EX38" s="82"/>
      <c r="EY38" s="78"/>
      <c r="EZ38" s="78"/>
      <c r="FA38" s="78"/>
      <c r="FB38" s="78"/>
      <c r="FC38" s="78"/>
      <c r="FD38" s="78"/>
      <c r="FE38" s="78"/>
      <c r="FF38" s="78"/>
      <c r="FG38" s="78"/>
      <c r="FH38" s="78"/>
      <c r="FI38" s="78"/>
      <c r="FJ38" s="78"/>
      <c r="FK38" s="78"/>
      <c r="FL38" s="78"/>
      <c r="FM38" s="78"/>
    </row>
    <row r="39" spans="1:169" ht="55.15" customHeight="1" x14ac:dyDescent="0.2">
      <c r="A39" s="83" t="s">
        <v>51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5"/>
      <c r="U39" s="36" t="s">
        <v>30</v>
      </c>
      <c r="V39" s="37"/>
      <c r="W39" s="37"/>
      <c r="X39" s="37"/>
      <c r="Y39" s="37"/>
      <c r="Z39" s="37"/>
      <c r="AA39" s="37"/>
      <c r="AB39" s="37"/>
      <c r="AC39" s="37"/>
      <c r="AD39" s="38"/>
      <c r="AE39" s="83" t="s">
        <v>31</v>
      </c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5"/>
      <c r="BI39" s="73">
        <v>1</v>
      </c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5"/>
      <c r="BX39" s="28">
        <v>12265</v>
      </c>
      <c r="BY39" s="23">
        <v>2.8</v>
      </c>
      <c r="BZ39" s="82">
        <f>BX39*BY39</f>
        <v>34342</v>
      </c>
      <c r="CA39" s="82"/>
      <c r="CB39" s="82"/>
      <c r="CC39" s="82"/>
      <c r="CD39" s="82"/>
      <c r="CE39" s="82"/>
      <c r="CF39" s="82"/>
      <c r="CG39" s="82"/>
      <c r="CH39" s="82"/>
      <c r="CI39" s="82"/>
      <c r="CJ39" s="82"/>
      <c r="CK39" s="82"/>
      <c r="CL39" s="82"/>
      <c r="CM39" s="82"/>
      <c r="CN39" s="82"/>
      <c r="CO39" s="82"/>
      <c r="CP39" s="82">
        <f t="shared" si="13"/>
        <v>10302.6</v>
      </c>
      <c r="CQ39" s="82"/>
      <c r="CR39" s="82"/>
      <c r="CS39" s="82"/>
      <c r="CT39" s="82"/>
      <c r="CU39" s="82"/>
      <c r="CV39" s="82"/>
      <c r="CW39" s="82"/>
      <c r="CX39" s="82"/>
      <c r="CY39" s="82"/>
      <c r="CZ39" s="82"/>
      <c r="DA39" s="50">
        <f t="shared" si="1"/>
        <v>44644.6</v>
      </c>
      <c r="DB39" s="51"/>
      <c r="DC39" s="51"/>
      <c r="DD39" s="51"/>
      <c r="DE39" s="51"/>
      <c r="DF39" s="51"/>
      <c r="DG39" s="51"/>
      <c r="DH39" s="51"/>
      <c r="DI39" s="51"/>
      <c r="DJ39" s="51"/>
      <c r="DK39" s="52"/>
      <c r="DL39" s="50"/>
      <c r="DM39" s="51"/>
      <c r="DN39" s="51"/>
      <c r="DO39" s="51"/>
      <c r="DP39" s="51"/>
      <c r="DQ39" s="51"/>
      <c r="DR39" s="51"/>
      <c r="DS39" s="51"/>
      <c r="DT39" s="51"/>
      <c r="DU39" s="51"/>
      <c r="DV39" s="51"/>
      <c r="DW39" s="82">
        <f t="shared" si="0"/>
        <v>89289.2</v>
      </c>
      <c r="DX39" s="82"/>
      <c r="DY39" s="82"/>
      <c r="DZ39" s="82"/>
      <c r="EA39" s="82"/>
      <c r="EB39" s="82"/>
      <c r="EC39" s="82"/>
      <c r="ED39" s="82"/>
      <c r="EE39" s="82"/>
      <c r="EF39" s="82"/>
      <c r="EG39" s="82"/>
      <c r="EH39" s="82"/>
      <c r="EI39" s="82"/>
      <c r="EJ39" s="82"/>
      <c r="EK39" s="82"/>
      <c r="EL39" s="82"/>
      <c r="EM39" s="82"/>
      <c r="EN39" s="82"/>
      <c r="EO39" s="82"/>
      <c r="EP39" s="82"/>
      <c r="EQ39" s="82"/>
      <c r="ER39" s="82"/>
      <c r="ES39" s="82"/>
      <c r="ET39" s="82"/>
      <c r="EU39" s="82"/>
      <c r="EV39" s="82"/>
      <c r="EW39" s="82"/>
      <c r="EX39" s="82"/>
      <c r="EY39" s="78"/>
      <c r="EZ39" s="78"/>
      <c r="FA39" s="78"/>
      <c r="FB39" s="78"/>
      <c r="FC39" s="78"/>
      <c r="FD39" s="78"/>
      <c r="FE39" s="78"/>
      <c r="FF39" s="78"/>
      <c r="FG39" s="78"/>
      <c r="FH39" s="78"/>
      <c r="FI39" s="78"/>
      <c r="FJ39" s="78"/>
      <c r="FK39" s="78"/>
      <c r="FL39" s="78"/>
      <c r="FM39" s="78"/>
    </row>
    <row r="40" spans="1:169" ht="53.45" customHeight="1" x14ac:dyDescent="0.2">
      <c r="A40" s="79" t="s">
        <v>51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1"/>
      <c r="U40" s="36" t="s">
        <v>30</v>
      </c>
      <c r="V40" s="37"/>
      <c r="W40" s="37"/>
      <c r="X40" s="37"/>
      <c r="Y40" s="37"/>
      <c r="Z40" s="37"/>
      <c r="AA40" s="37"/>
      <c r="AB40" s="37"/>
      <c r="AC40" s="37"/>
      <c r="AD40" s="38"/>
      <c r="AE40" s="79" t="s">
        <v>32</v>
      </c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1"/>
      <c r="BI40" s="73">
        <v>1</v>
      </c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5"/>
      <c r="BX40" s="28">
        <v>12265</v>
      </c>
      <c r="BY40" s="26">
        <v>2.5</v>
      </c>
      <c r="BZ40" s="82">
        <f t="shared" si="12"/>
        <v>30662.5</v>
      </c>
      <c r="CA40" s="82"/>
      <c r="CB40" s="82"/>
      <c r="CC40" s="82"/>
      <c r="CD40" s="82"/>
      <c r="CE40" s="82"/>
      <c r="CF40" s="82"/>
      <c r="CG40" s="82"/>
      <c r="CH40" s="82"/>
      <c r="CI40" s="82"/>
      <c r="CJ40" s="82"/>
      <c r="CK40" s="82"/>
      <c r="CL40" s="82"/>
      <c r="CM40" s="82"/>
      <c r="CN40" s="82"/>
      <c r="CO40" s="82"/>
      <c r="CP40" s="82">
        <f t="shared" si="13"/>
        <v>9198.75</v>
      </c>
      <c r="CQ40" s="82"/>
      <c r="CR40" s="82"/>
      <c r="CS40" s="82"/>
      <c r="CT40" s="82"/>
      <c r="CU40" s="82"/>
      <c r="CV40" s="82"/>
      <c r="CW40" s="82"/>
      <c r="CX40" s="82"/>
      <c r="CY40" s="82"/>
      <c r="CZ40" s="82"/>
      <c r="DA40" s="50">
        <f t="shared" si="1"/>
        <v>39861.25</v>
      </c>
      <c r="DB40" s="51"/>
      <c r="DC40" s="51"/>
      <c r="DD40" s="51"/>
      <c r="DE40" s="51"/>
      <c r="DF40" s="51"/>
      <c r="DG40" s="51"/>
      <c r="DH40" s="51"/>
      <c r="DI40" s="51"/>
      <c r="DJ40" s="51"/>
      <c r="DK40" s="52"/>
      <c r="DL40" s="50"/>
      <c r="DM40" s="51"/>
      <c r="DN40" s="51"/>
      <c r="DO40" s="51"/>
      <c r="DP40" s="51"/>
      <c r="DQ40" s="51"/>
      <c r="DR40" s="51"/>
      <c r="DS40" s="51"/>
      <c r="DT40" s="51"/>
      <c r="DU40" s="51"/>
      <c r="DV40" s="51"/>
      <c r="DW40" s="82">
        <f t="shared" si="0"/>
        <v>79722.5</v>
      </c>
      <c r="DX40" s="82"/>
      <c r="DY40" s="82"/>
      <c r="DZ40" s="82"/>
      <c r="EA40" s="82"/>
      <c r="EB40" s="82"/>
      <c r="EC40" s="82"/>
      <c r="ED40" s="82"/>
      <c r="EE40" s="82"/>
      <c r="EF40" s="82"/>
      <c r="EG40" s="82"/>
      <c r="EH40" s="82"/>
      <c r="EI40" s="82"/>
      <c r="EJ40" s="82"/>
      <c r="EK40" s="82"/>
      <c r="EL40" s="82"/>
      <c r="EM40" s="82"/>
      <c r="EN40" s="82"/>
      <c r="EO40" s="82"/>
      <c r="EP40" s="82"/>
      <c r="EQ40" s="82"/>
      <c r="ER40" s="82"/>
      <c r="ES40" s="82"/>
      <c r="ET40" s="82"/>
      <c r="EU40" s="82"/>
      <c r="EV40" s="82"/>
      <c r="EW40" s="82"/>
      <c r="EX40" s="82"/>
      <c r="EY40" s="78"/>
      <c r="EZ40" s="78"/>
      <c r="FA40" s="78"/>
      <c r="FB40" s="78"/>
      <c r="FC40" s="78"/>
      <c r="FD40" s="78"/>
      <c r="FE40" s="78"/>
      <c r="FF40" s="78"/>
      <c r="FG40" s="78"/>
      <c r="FH40" s="78"/>
      <c r="FI40" s="78"/>
      <c r="FJ40" s="78"/>
      <c r="FK40" s="78"/>
      <c r="FL40" s="78"/>
      <c r="FM40" s="78"/>
    </row>
    <row r="41" spans="1:169" ht="49.5" customHeight="1" thickBot="1" x14ac:dyDescent="0.25">
      <c r="A41" s="57" t="s">
        <v>51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9"/>
      <c r="U41" s="36" t="s">
        <v>30</v>
      </c>
      <c r="V41" s="37"/>
      <c r="W41" s="37"/>
      <c r="X41" s="37"/>
      <c r="Y41" s="37"/>
      <c r="Z41" s="37"/>
      <c r="AA41" s="37"/>
      <c r="AB41" s="37"/>
      <c r="AC41" s="37"/>
      <c r="AD41" s="38"/>
      <c r="AE41" s="57" t="s">
        <v>32</v>
      </c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9"/>
      <c r="BI41" s="60">
        <v>1</v>
      </c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2"/>
      <c r="BX41" s="28">
        <v>12265</v>
      </c>
      <c r="BY41" s="26">
        <v>2.5</v>
      </c>
      <c r="BZ41" s="50">
        <f>(BX41*BY41)</f>
        <v>30662.5</v>
      </c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2"/>
      <c r="CP41" s="50">
        <f>BZ41*0.3</f>
        <v>9198.75</v>
      </c>
      <c r="CQ41" s="51"/>
      <c r="CR41" s="51"/>
      <c r="CS41" s="51"/>
      <c r="CT41" s="51"/>
      <c r="CU41" s="51"/>
      <c r="CV41" s="51"/>
      <c r="CW41" s="51"/>
      <c r="CX41" s="51"/>
      <c r="CY41" s="51"/>
      <c r="CZ41" s="52"/>
      <c r="DA41" s="50">
        <f t="shared" si="1"/>
        <v>39861.25</v>
      </c>
      <c r="DB41" s="51"/>
      <c r="DC41" s="51"/>
      <c r="DD41" s="51"/>
      <c r="DE41" s="51"/>
      <c r="DF41" s="51"/>
      <c r="DG41" s="51"/>
      <c r="DH41" s="51"/>
      <c r="DI41" s="51"/>
      <c r="DJ41" s="51"/>
      <c r="DK41" s="52"/>
      <c r="DL41" s="50"/>
      <c r="DM41" s="51"/>
      <c r="DN41" s="51"/>
      <c r="DO41" s="51"/>
      <c r="DP41" s="51"/>
      <c r="DQ41" s="51"/>
      <c r="DR41" s="51"/>
      <c r="DS41" s="51"/>
      <c r="DT41" s="51"/>
      <c r="DU41" s="51"/>
      <c r="DV41" s="51"/>
      <c r="DW41" s="138">
        <f t="shared" si="0"/>
        <v>79722.5</v>
      </c>
      <c r="DX41" s="139"/>
      <c r="DY41" s="139"/>
      <c r="DZ41" s="139"/>
      <c r="EA41" s="139"/>
      <c r="EB41" s="139"/>
      <c r="EC41" s="139"/>
      <c r="ED41" s="139"/>
      <c r="EE41" s="139"/>
      <c r="EF41" s="139"/>
      <c r="EG41" s="139"/>
      <c r="EH41" s="139"/>
      <c r="EI41" s="139"/>
      <c r="EJ41" s="139"/>
      <c r="EK41" s="139"/>
      <c r="EL41" s="139"/>
      <c r="EM41" s="139"/>
      <c r="EN41" s="139"/>
      <c r="EO41" s="139"/>
      <c r="EP41" s="139"/>
      <c r="EQ41" s="139"/>
      <c r="ER41" s="139"/>
      <c r="ES41" s="139"/>
      <c r="ET41" s="139"/>
      <c r="EU41" s="139"/>
      <c r="EV41" s="139"/>
      <c r="EW41" s="139"/>
      <c r="EX41" s="140"/>
    </row>
    <row r="42" spans="1:169" s="1" customFormat="1" ht="78.400000000000006" customHeight="1" x14ac:dyDescent="0.2">
      <c r="A42" s="33" t="s">
        <v>52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5"/>
      <c r="U42" s="36" t="s">
        <v>30</v>
      </c>
      <c r="V42" s="37"/>
      <c r="W42" s="37"/>
      <c r="X42" s="37"/>
      <c r="Y42" s="37"/>
      <c r="Z42" s="37"/>
      <c r="AA42" s="37"/>
      <c r="AB42" s="37"/>
      <c r="AC42" s="37"/>
      <c r="AD42" s="38"/>
      <c r="AE42" s="33" t="s">
        <v>31</v>
      </c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5"/>
      <c r="BI42" s="60">
        <v>1</v>
      </c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2"/>
      <c r="BX42" s="28">
        <v>12265</v>
      </c>
      <c r="BY42" s="23">
        <v>2.8</v>
      </c>
      <c r="BZ42" s="50">
        <f>BX42*BY42</f>
        <v>34342</v>
      </c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2"/>
      <c r="CP42" s="50">
        <f t="shared" ref="CP42:CP43" si="17">BZ42*0.3</f>
        <v>10302.6</v>
      </c>
      <c r="CQ42" s="51"/>
      <c r="CR42" s="51"/>
      <c r="CS42" s="51"/>
      <c r="CT42" s="51"/>
      <c r="CU42" s="51"/>
      <c r="CV42" s="51"/>
      <c r="CW42" s="51"/>
      <c r="CX42" s="51"/>
      <c r="CY42" s="51"/>
      <c r="CZ42" s="52"/>
      <c r="DA42" s="50">
        <f t="shared" si="1"/>
        <v>44644.6</v>
      </c>
      <c r="DB42" s="51"/>
      <c r="DC42" s="51"/>
      <c r="DD42" s="51"/>
      <c r="DE42" s="51"/>
      <c r="DF42" s="51"/>
      <c r="DG42" s="51"/>
      <c r="DH42" s="51"/>
      <c r="DI42" s="51"/>
      <c r="DJ42" s="51"/>
      <c r="DK42" s="52"/>
      <c r="DL42" s="141"/>
      <c r="DM42" s="142"/>
      <c r="DN42" s="142"/>
      <c r="DO42" s="142"/>
      <c r="DP42" s="142"/>
      <c r="DQ42" s="142"/>
      <c r="DR42" s="142"/>
      <c r="DS42" s="142"/>
      <c r="DT42" s="142"/>
      <c r="DU42" s="142"/>
      <c r="DV42" s="142"/>
      <c r="DW42" s="54">
        <f t="shared" si="0"/>
        <v>89289.2</v>
      </c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5"/>
    </row>
    <row r="43" spans="1:169" s="1" customFormat="1" ht="54.75" customHeight="1" x14ac:dyDescent="0.2">
      <c r="A43" s="33" t="s">
        <v>52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5"/>
      <c r="U43" s="36" t="s">
        <v>30</v>
      </c>
      <c r="V43" s="37"/>
      <c r="W43" s="37"/>
      <c r="X43" s="37"/>
      <c r="Y43" s="37"/>
      <c r="Z43" s="37"/>
      <c r="AA43" s="37"/>
      <c r="AB43" s="37"/>
      <c r="AC43" s="37"/>
      <c r="AD43" s="38"/>
      <c r="AE43" s="57" t="s">
        <v>32</v>
      </c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9"/>
      <c r="BI43" s="60">
        <v>1</v>
      </c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2"/>
      <c r="BX43" s="28">
        <v>12265</v>
      </c>
      <c r="BY43" s="26">
        <v>2.5</v>
      </c>
      <c r="BZ43" s="50">
        <f t="shared" ref="BZ43" si="18">(BX43*BY43)</f>
        <v>30662.5</v>
      </c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2"/>
      <c r="CP43" s="50">
        <f t="shared" si="17"/>
        <v>9198.75</v>
      </c>
      <c r="CQ43" s="51"/>
      <c r="CR43" s="51"/>
      <c r="CS43" s="51"/>
      <c r="CT43" s="51"/>
      <c r="CU43" s="51"/>
      <c r="CV43" s="51"/>
      <c r="CW43" s="51"/>
      <c r="CX43" s="51"/>
      <c r="CY43" s="51"/>
      <c r="CZ43" s="52"/>
      <c r="DA43" s="50">
        <f t="shared" si="1"/>
        <v>39861.25</v>
      </c>
      <c r="DB43" s="51"/>
      <c r="DC43" s="51"/>
      <c r="DD43" s="51"/>
      <c r="DE43" s="51"/>
      <c r="DF43" s="51"/>
      <c r="DG43" s="51"/>
      <c r="DH43" s="51"/>
      <c r="DI43" s="51"/>
      <c r="DJ43" s="51"/>
      <c r="DK43" s="52"/>
      <c r="DL43" s="50"/>
      <c r="DM43" s="51"/>
      <c r="DN43" s="51"/>
      <c r="DO43" s="51"/>
      <c r="DP43" s="51"/>
      <c r="DQ43" s="51"/>
      <c r="DR43" s="51"/>
      <c r="DS43" s="51"/>
      <c r="DT43" s="51"/>
      <c r="DU43" s="51"/>
      <c r="DV43" s="51"/>
      <c r="DW43" s="54">
        <f t="shared" si="0"/>
        <v>79722.5</v>
      </c>
      <c r="DX43" s="51"/>
      <c r="DY43" s="51"/>
      <c r="DZ43" s="51"/>
      <c r="EA43" s="51"/>
      <c r="EB43" s="51"/>
      <c r="EC43" s="51"/>
      <c r="ED43" s="51"/>
      <c r="EE43" s="51"/>
      <c r="EF43" s="51"/>
      <c r="EG43" s="51"/>
      <c r="EH43" s="51"/>
      <c r="EI43" s="51"/>
      <c r="EJ43" s="51"/>
      <c r="EK43" s="51"/>
      <c r="EL43" s="51"/>
      <c r="EM43" s="51"/>
      <c r="EN43" s="51"/>
      <c r="EO43" s="51"/>
      <c r="EP43" s="51"/>
      <c r="EQ43" s="51"/>
      <c r="ER43" s="51"/>
      <c r="ES43" s="51"/>
      <c r="ET43" s="51"/>
      <c r="EU43" s="51"/>
      <c r="EV43" s="51"/>
      <c r="EW43" s="51"/>
      <c r="EX43" s="55"/>
    </row>
    <row r="44" spans="1:169" ht="54.4" customHeight="1" x14ac:dyDescent="0.2">
      <c r="A44" s="33" t="s">
        <v>52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5"/>
      <c r="U44" s="36" t="s">
        <v>29</v>
      </c>
      <c r="V44" s="37"/>
      <c r="W44" s="37"/>
      <c r="X44" s="37"/>
      <c r="Y44" s="37"/>
      <c r="Z44" s="37"/>
      <c r="AA44" s="37"/>
      <c r="AB44" s="37"/>
      <c r="AC44" s="37"/>
      <c r="AD44" s="38"/>
      <c r="AE44" s="57" t="s">
        <v>32</v>
      </c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9"/>
      <c r="BI44" s="60">
        <v>1</v>
      </c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2"/>
      <c r="BX44" s="28">
        <v>12265</v>
      </c>
      <c r="BY44" s="26">
        <v>2.5</v>
      </c>
      <c r="BZ44" s="50">
        <f t="shared" ref="BZ44:BZ54" si="19">(BX44*BY44)</f>
        <v>30662.5</v>
      </c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2"/>
      <c r="CP44" s="50">
        <f t="shared" ref="CP44:CP54" si="20">BZ44*0.3</f>
        <v>9198.75</v>
      </c>
      <c r="CQ44" s="51"/>
      <c r="CR44" s="51"/>
      <c r="CS44" s="51"/>
      <c r="CT44" s="51"/>
      <c r="CU44" s="51"/>
      <c r="CV44" s="51"/>
      <c r="CW44" s="51"/>
      <c r="CX44" s="51"/>
      <c r="CY44" s="51"/>
      <c r="CZ44" s="52"/>
      <c r="DA44" s="50">
        <f t="shared" ref="DA44:DA53" si="21">(BZ44+CP44)</f>
        <v>39861.25</v>
      </c>
      <c r="DB44" s="51"/>
      <c r="DC44" s="51"/>
      <c r="DD44" s="51"/>
      <c r="DE44" s="51"/>
      <c r="DF44" s="51"/>
      <c r="DG44" s="51"/>
      <c r="DH44" s="51"/>
      <c r="DI44" s="51"/>
      <c r="DJ44" s="51"/>
      <c r="DK44" s="52"/>
      <c r="DL44" s="50"/>
      <c r="DM44" s="51"/>
      <c r="DN44" s="51"/>
      <c r="DO44" s="51"/>
      <c r="DP44" s="51"/>
      <c r="DQ44" s="51"/>
      <c r="DR44" s="51"/>
      <c r="DS44" s="51"/>
      <c r="DT44" s="51"/>
      <c r="DU44" s="51"/>
      <c r="DV44" s="53"/>
      <c r="DW44" s="54">
        <f t="shared" ref="DW44:DW53" si="22">(BZ44+CP44+DA44+DL44)*BI44</f>
        <v>79722.5</v>
      </c>
      <c r="DX44" s="51"/>
      <c r="DY44" s="51"/>
      <c r="DZ44" s="51"/>
      <c r="EA44" s="51"/>
      <c r="EB44" s="51"/>
      <c r="EC44" s="51"/>
      <c r="ED44" s="51"/>
      <c r="EE44" s="51"/>
      <c r="EF44" s="51"/>
      <c r="EG44" s="51"/>
      <c r="EH44" s="51"/>
      <c r="EI44" s="51"/>
      <c r="EJ44" s="51"/>
      <c r="EK44" s="51"/>
      <c r="EL44" s="51"/>
      <c r="EM44" s="51"/>
      <c r="EN44" s="51"/>
      <c r="EO44" s="51"/>
      <c r="EP44" s="51"/>
      <c r="EQ44" s="51"/>
      <c r="ER44" s="51"/>
      <c r="ES44" s="51"/>
      <c r="ET44" s="51"/>
      <c r="EU44" s="51"/>
      <c r="EV44" s="51"/>
      <c r="EW44" s="51"/>
      <c r="EX44" s="55"/>
    </row>
    <row r="45" spans="1:169" ht="50.25" customHeight="1" x14ac:dyDescent="0.2">
      <c r="A45" s="33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5"/>
      <c r="U45" s="36" t="s">
        <v>29</v>
      </c>
      <c r="V45" s="37"/>
      <c r="W45" s="37"/>
      <c r="X45" s="37"/>
      <c r="Y45" s="37"/>
      <c r="Z45" s="37"/>
      <c r="AA45" s="37"/>
      <c r="AB45" s="37"/>
      <c r="AC45" s="37"/>
      <c r="AD45" s="38"/>
      <c r="AE45" s="39" t="s">
        <v>46</v>
      </c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1"/>
      <c r="BI45" s="42">
        <v>1</v>
      </c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4"/>
      <c r="BX45" s="31">
        <f>BX17*BY17</f>
        <v>64524.565217391304</v>
      </c>
      <c r="BY45" s="32">
        <v>0.9</v>
      </c>
      <c r="BZ45" s="45">
        <f t="shared" si="19"/>
        <v>58072.108695652176</v>
      </c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7"/>
      <c r="CP45" s="45">
        <f t="shared" si="20"/>
        <v>17421.632608695651</v>
      </c>
      <c r="CQ45" s="46"/>
      <c r="CR45" s="46"/>
      <c r="CS45" s="46"/>
      <c r="CT45" s="46"/>
      <c r="CU45" s="46"/>
      <c r="CV45" s="46"/>
      <c r="CW45" s="46"/>
      <c r="CX45" s="46"/>
      <c r="CY45" s="46"/>
      <c r="CZ45" s="47"/>
      <c r="DA45" s="45">
        <f t="shared" si="21"/>
        <v>75493.74130434783</v>
      </c>
      <c r="DB45" s="46"/>
      <c r="DC45" s="46"/>
      <c r="DD45" s="46"/>
      <c r="DE45" s="46"/>
      <c r="DF45" s="46"/>
      <c r="DG45" s="46"/>
      <c r="DH45" s="46"/>
      <c r="DI45" s="46"/>
      <c r="DJ45" s="46"/>
      <c r="DK45" s="47"/>
      <c r="DL45" s="45"/>
      <c r="DM45" s="46"/>
      <c r="DN45" s="46"/>
      <c r="DO45" s="46"/>
      <c r="DP45" s="46"/>
      <c r="DQ45" s="46"/>
      <c r="DR45" s="46"/>
      <c r="DS45" s="46"/>
      <c r="DT45" s="46"/>
      <c r="DU45" s="46"/>
      <c r="DV45" s="56"/>
      <c r="DW45" s="49">
        <f t="shared" si="22"/>
        <v>150987.48260869566</v>
      </c>
      <c r="DX45" s="46"/>
      <c r="DY45" s="46"/>
      <c r="DZ45" s="46"/>
      <c r="EA45" s="46"/>
      <c r="EB45" s="46"/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6"/>
      <c r="EU45" s="46"/>
      <c r="EV45" s="46"/>
      <c r="EW45" s="46"/>
      <c r="EX45" s="48"/>
      <c r="EY45" s="76"/>
      <c r="EZ45" s="77"/>
      <c r="FA45" s="77"/>
      <c r="FB45" s="77"/>
      <c r="FC45" s="77"/>
      <c r="FD45" s="77"/>
      <c r="FE45" s="77"/>
      <c r="FF45" s="77"/>
      <c r="FG45" s="77"/>
      <c r="FH45" s="77"/>
      <c r="FI45" s="77"/>
      <c r="FJ45" s="77"/>
      <c r="FK45" s="77"/>
      <c r="FL45" s="77"/>
      <c r="FM45" s="77"/>
    </row>
    <row r="46" spans="1:169" s="19" customFormat="1" ht="45.75" customHeight="1" x14ac:dyDescent="0.2">
      <c r="A46" s="33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5"/>
      <c r="U46" s="36" t="s">
        <v>29</v>
      </c>
      <c r="V46" s="37"/>
      <c r="W46" s="37"/>
      <c r="X46" s="37"/>
      <c r="Y46" s="37"/>
      <c r="Z46" s="37"/>
      <c r="AA46" s="37"/>
      <c r="AB46" s="37"/>
      <c r="AC46" s="37"/>
      <c r="AD46" s="38"/>
      <c r="AE46" s="39" t="s">
        <v>47</v>
      </c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1"/>
      <c r="BI46" s="42">
        <v>1</v>
      </c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4"/>
      <c r="BX46" s="31">
        <v>12265</v>
      </c>
      <c r="BY46" s="32">
        <v>3</v>
      </c>
      <c r="BZ46" s="45">
        <f t="shared" si="19"/>
        <v>36795</v>
      </c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7"/>
      <c r="CP46" s="45">
        <f t="shared" si="20"/>
        <v>11038.5</v>
      </c>
      <c r="CQ46" s="46"/>
      <c r="CR46" s="46"/>
      <c r="CS46" s="46"/>
      <c r="CT46" s="46"/>
      <c r="CU46" s="46"/>
      <c r="CV46" s="46"/>
      <c r="CW46" s="46"/>
      <c r="CX46" s="46"/>
      <c r="CY46" s="46"/>
      <c r="CZ46" s="47"/>
      <c r="DA46" s="45">
        <f t="shared" si="21"/>
        <v>47833.5</v>
      </c>
      <c r="DB46" s="46"/>
      <c r="DC46" s="46"/>
      <c r="DD46" s="46"/>
      <c r="DE46" s="46"/>
      <c r="DF46" s="46"/>
      <c r="DG46" s="46"/>
      <c r="DH46" s="46"/>
      <c r="DI46" s="46"/>
      <c r="DJ46" s="46"/>
      <c r="DK46" s="47"/>
      <c r="DL46" s="45"/>
      <c r="DM46" s="46"/>
      <c r="DN46" s="46"/>
      <c r="DO46" s="46"/>
      <c r="DP46" s="46"/>
      <c r="DQ46" s="46"/>
      <c r="DR46" s="46"/>
      <c r="DS46" s="46"/>
      <c r="DT46" s="46"/>
      <c r="DU46" s="46"/>
      <c r="DV46" s="48"/>
      <c r="DW46" s="49">
        <f t="shared" si="22"/>
        <v>95667</v>
      </c>
      <c r="DX46" s="46"/>
      <c r="DY46" s="46"/>
      <c r="DZ46" s="46"/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8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</row>
    <row r="47" spans="1:169" ht="30.75" customHeight="1" x14ac:dyDescent="0.2">
      <c r="A47" s="33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5"/>
      <c r="U47" s="36" t="s">
        <v>29</v>
      </c>
      <c r="V47" s="37"/>
      <c r="W47" s="37"/>
      <c r="X47" s="37"/>
      <c r="Y47" s="37"/>
      <c r="Z47" s="37"/>
      <c r="AA47" s="37"/>
      <c r="AB47" s="37"/>
      <c r="AC47" s="37"/>
      <c r="AD47" s="38"/>
      <c r="AE47" s="39" t="s">
        <v>48</v>
      </c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1"/>
      <c r="BI47" s="42">
        <v>1</v>
      </c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4"/>
      <c r="BX47" s="31">
        <v>12265</v>
      </c>
      <c r="BY47" s="32">
        <v>2.75</v>
      </c>
      <c r="BZ47" s="45">
        <f t="shared" si="19"/>
        <v>33728.75</v>
      </c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7"/>
      <c r="CP47" s="45">
        <f t="shared" si="20"/>
        <v>10118.625</v>
      </c>
      <c r="CQ47" s="46"/>
      <c r="CR47" s="46"/>
      <c r="CS47" s="46"/>
      <c r="CT47" s="46"/>
      <c r="CU47" s="46"/>
      <c r="CV47" s="46"/>
      <c r="CW47" s="46"/>
      <c r="CX47" s="46"/>
      <c r="CY47" s="46"/>
      <c r="CZ47" s="47"/>
      <c r="DA47" s="45">
        <f t="shared" si="21"/>
        <v>43847.375</v>
      </c>
      <c r="DB47" s="46"/>
      <c r="DC47" s="46"/>
      <c r="DD47" s="46"/>
      <c r="DE47" s="46"/>
      <c r="DF47" s="46"/>
      <c r="DG47" s="46"/>
      <c r="DH47" s="46"/>
      <c r="DI47" s="46"/>
      <c r="DJ47" s="46"/>
      <c r="DK47" s="47"/>
      <c r="DL47" s="45"/>
      <c r="DM47" s="46"/>
      <c r="DN47" s="46"/>
      <c r="DO47" s="46"/>
      <c r="DP47" s="46"/>
      <c r="DQ47" s="46"/>
      <c r="DR47" s="46"/>
      <c r="DS47" s="46"/>
      <c r="DT47" s="46"/>
      <c r="DU47" s="46"/>
      <c r="DV47" s="48"/>
      <c r="DW47" s="49">
        <f t="shared" si="22"/>
        <v>87694.75</v>
      </c>
      <c r="DX47" s="46"/>
      <c r="DY47" s="46"/>
      <c r="DZ47" s="46"/>
      <c r="EA47" s="46"/>
      <c r="EB47" s="46"/>
      <c r="EC47" s="46"/>
      <c r="ED47" s="46"/>
      <c r="EE47" s="46"/>
      <c r="EF47" s="46"/>
      <c r="EG47" s="46"/>
      <c r="EH47" s="46"/>
      <c r="EI47" s="46"/>
      <c r="EJ47" s="46"/>
      <c r="EK47" s="46"/>
      <c r="EL47" s="46"/>
      <c r="EM47" s="46"/>
      <c r="EN47" s="46"/>
      <c r="EO47" s="46"/>
      <c r="EP47" s="46"/>
      <c r="EQ47" s="46"/>
      <c r="ER47" s="46"/>
      <c r="ES47" s="46"/>
      <c r="ET47" s="46"/>
      <c r="EU47" s="46"/>
      <c r="EV47" s="46"/>
      <c r="EW47" s="46"/>
      <c r="EX47" s="48"/>
    </row>
    <row r="48" spans="1:169" s="1" customFormat="1" ht="21.75" customHeight="1" x14ac:dyDescent="0.2">
      <c r="A48" s="33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5"/>
      <c r="U48" s="36" t="s">
        <v>29</v>
      </c>
      <c r="V48" s="37"/>
      <c r="W48" s="37"/>
      <c r="X48" s="37"/>
      <c r="Y48" s="37"/>
      <c r="Z48" s="37"/>
      <c r="AA48" s="37"/>
      <c r="AB48" s="37"/>
      <c r="AC48" s="37"/>
      <c r="AD48" s="38"/>
      <c r="AE48" s="39" t="s">
        <v>57</v>
      </c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1"/>
      <c r="BI48" s="42">
        <v>1</v>
      </c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4"/>
      <c r="BX48" s="31">
        <v>12265</v>
      </c>
      <c r="BY48" s="32">
        <v>3.1</v>
      </c>
      <c r="BZ48" s="45">
        <f t="shared" si="19"/>
        <v>38021.5</v>
      </c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7"/>
      <c r="CP48" s="45">
        <f t="shared" si="20"/>
        <v>11406.449999999999</v>
      </c>
      <c r="CQ48" s="46"/>
      <c r="CR48" s="46"/>
      <c r="CS48" s="46"/>
      <c r="CT48" s="46"/>
      <c r="CU48" s="46"/>
      <c r="CV48" s="46"/>
      <c r="CW48" s="46"/>
      <c r="CX48" s="46"/>
      <c r="CY48" s="46"/>
      <c r="CZ48" s="47"/>
      <c r="DA48" s="45">
        <f t="shared" si="21"/>
        <v>49427.95</v>
      </c>
      <c r="DB48" s="46"/>
      <c r="DC48" s="46"/>
      <c r="DD48" s="46"/>
      <c r="DE48" s="46"/>
      <c r="DF48" s="46"/>
      <c r="DG48" s="46"/>
      <c r="DH48" s="46"/>
      <c r="DI48" s="46"/>
      <c r="DJ48" s="46"/>
      <c r="DK48" s="47"/>
      <c r="DL48" s="45"/>
      <c r="DM48" s="46"/>
      <c r="DN48" s="46"/>
      <c r="DO48" s="46"/>
      <c r="DP48" s="46"/>
      <c r="DQ48" s="46"/>
      <c r="DR48" s="46"/>
      <c r="DS48" s="46"/>
      <c r="DT48" s="46"/>
      <c r="DU48" s="46"/>
      <c r="DV48" s="48"/>
      <c r="DW48" s="49">
        <f t="shared" si="22"/>
        <v>98855.9</v>
      </c>
      <c r="DX48" s="46"/>
      <c r="DY48" s="46"/>
      <c r="DZ48" s="46"/>
      <c r="EA48" s="46"/>
      <c r="EB48" s="46"/>
      <c r="EC48" s="46"/>
      <c r="ED48" s="46"/>
      <c r="EE48" s="46"/>
      <c r="EF48" s="46"/>
      <c r="EG48" s="46"/>
      <c r="EH48" s="46"/>
      <c r="EI48" s="46"/>
      <c r="EJ48" s="46"/>
      <c r="EK48" s="46"/>
      <c r="EL48" s="46"/>
      <c r="EM48" s="46"/>
      <c r="EN48" s="46"/>
      <c r="EO48" s="46"/>
      <c r="EP48" s="46"/>
      <c r="EQ48" s="46"/>
      <c r="ER48" s="46"/>
      <c r="ES48" s="46"/>
      <c r="ET48" s="46"/>
      <c r="EU48" s="46"/>
      <c r="EV48" s="46"/>
      <c r="EW48" s="46"/>
      <c r="EX48" s="48"/>
    </row>
    <row r="49" spans="1:172" ht="22.5" customHeight="1" x14ac:dyDescent="0.2">
      <c r="A49" s="33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5"/>
      <c r="U49" s="36" t="s">
        <v>29</v>
      </c>
      <c r="V49" s="37"/>
      <c r="W49" s="37"/>
      <c r="X49" s="37"/>
      <c r="Y49" s="37"/>
      <c r="Z49" s="37"/>
      <c r="AA49" s="37"/>
      <c r="AB49" s="37"/>
      <c r="AC49" s="37"/>
      <c r="AD49" s="38"/>
      <c r="AE49" s="39" t="s">
        <v>57</v>
      </c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1"/>
      <c r="BI49" s="42">
        <v>1</v>
      </c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4"/>
      <c r="BX49" s="31">
        <v>12265</v>
      </c>
      <c r="BY49" s="32">
        <v>3.1</v>
      </c>
      <c r="BZ49" s="45">
        <f t="shared" si="19"/>
        <v>38021.5</v>
      </c>
      <c r="CA49" s="46"/>
      <c r="CB49" s="46"/>
      <c r="CC49" s="46"/>
      <c r="CD49" s="46"/>
      <c r="CE49" s="46"/>
      <c r="CF49" s="46"/>
      <c r="CG49" s="46"/>
      <c r="CH49" s="46"/>
      <c r="CI49" s="46"/>
      <c r="CJ49" s="46"/>
      <c r="CK49" s="46"/>
      <c r="CL49" s="46"/>
      <c r="CM49" s="46"/>
      <c r="CN49" s="46"/>
      <c r="CO49" s="47"/>
      <c r="CP49" s="45">
        <f t="shared" si="20"/>
        <v>11406.449999999999</v>
      </c>
      <c r="CQ49" s="46"/>
      <c r="CR49" s="46"/>
      <c r="CS49" s="46"/>
      <c r="CT49" s="46"/>
      <c r="CU49" s="46"/>
      <c r="CV49" s="46"/>
      <c r="CW49" s="46"/>
      <c r="CX49" s="46"/>
      <c r="CY49" s="46"/>
      <c r="CZ49" s="47"/>
      <c r="DA49" s="45">
        <f t="shared" si="21"/>
        <v>49427.95</v>
      </c>
      <c r="DB49" s="46"/>
      <c r="DC49" s="46"/>
      <c r="DD49" s="46"/>
      <c r="DE49" s="46"/>
      <c r="DF49" s="46"/>
      <c r="DG49" s="46"/>
      <c r="DH49" s="46"/>
      <c r="DI49" s="46"/>
      <c r="DJ49" s="46"/>
      <c r="DK49" s="47"/>
      <c r="DL49" s="45"/>
      <c r="DM49" s="46"/>
      <c r="DN49" s="46"/>
      <c r="DO49" s="46"/>
      <c r="DP49" s="46"/>
      <c r="DQ49" s="46"/>
      <c r="DR49" s="46"/>
      <c r="DS49" s="46"/>
      <c r="DT49" s="46"/>
      <c r="DU49" s="46"/>
      <c r="DV49" s="48"/>
      <c r="DW49" s="49">
        <f t="shared" si="22"/>
        <v>98855.9</v>
      </c>
      <c r="DX49" s="46"/>
      <c r="DY49" s="46"/>
      <c r="DZ49" s="46"/>
      <c r="EA49" s="46"/>
      <c r="EB49" s="46"/>
      <c r="EC49" s="46"/>
      <c r="ED49" s="46"/>
      <c r="EE49" s="46"/>
      <c r="EF49" s="46"/>
      <c r="EG49" s="46"/>
      <c r="EH49" s="46"/>
      <c r="EI49" s="46"/>
      <c r="EJ49" s="46"/>
      <c r="EK49" s="46"/>
      <c r="EL49" s="46"/>
      <c r="EM49" s="46"/>
      <c r="EN49" s="46"/>
      <c r="EO49" s="46"/>
      <c r="EP49" s="46"/>
      <c r="EQ49" s="46"/>
      <c r="ER49" s="46"/>
      <c r="ES49" s="46"/>
      <c r="ET49" s="46"/>
      <c r="EU49" s="46"/>
      <c r="EV49" s="46"/>
      <c r="EW49" s="46"/>
      <c r="EX49" s="48"/>
    </row>
    <row r="50" spans="1:172" ht="21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5"/>
      <c r="U50" s="36" t="s">
        <v>29</v>
      </c>
      <c r="V50" s="37"/>
      <c r="W50" s="37"/>
      <c r="X50" s="37"/>
      <c r="Y50" s="37"/>
      <c r="Z50" s="37"/>
      <c r="AA50" s="37"/>
      <c r="AB50" s="37"/>
      <c r="AC50" s="37"/>
      <c r="AD50" s="38"/>
      <c r="AE50" s="39" t="s">
        <v>57</v>
      </c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1"/>
      <c r="BI50" s="42">
        <v>1</v>
      </c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4"/>
      <c r="BX50" s="31">
        <v>12265</v>
      </c>
      <c r="BY50" s="32">
        <v>3.1</v>
      </c>
      <c r="BZ50" s="45">
        <f t="shared" si="19"/>
        <v>38021.5</v>
      </c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6"/>
      <c r="CM50" s="46"/>
      <c r="CN50" s="46"/>
      <c r="CO50" s="47"/>
      <c r="CP50" s="45">
        <f t="shared" si="20"/>
        <v>11406.449999999999</v>
      </c>
      <c r="CQ50" s="46"/>
      <c r="CR50" s="46"/>
      <c r="CS50" s="46"/>
      <c r="CT50" s="46"/>
      <c r="CU50" s="46"/>
      <c r="CV50" s="46"/>
      <c r="CW50" s="46"/>
      <c r="CX50" s="46"/>
      <c r="CY50" s="46"/>
      <c r="CZ50" s="47"/>
      <c r="DA50" s="45">
        <f t="shared" si="21"/>
        <v>49427.95</v>
      </c>
      <c r="DB50" s="46"/>
      <c r="DC50" s="46"/>
      <c r="DD50" s="46"/>
      <c r="DE50" s="46"/>
      <c r="DF50" s="46"/>
      <c r="DG50" s="46"/>
      <c r="DH50" s="46"/>
      <c r="DI50" s="46"/>
      <c r="DJ50" s="46"/>
      <c r="DK50" s="47"/>
      <c r="DL50" s="45"/>
      <c r="DM50" s="46"/>
      <c r="DN50" s="46"/>
      <c r="DO50" s="46"/>
      <c r="DP50" s="46"/>
      <c r="DQ50" s="46"/>
      <c r="DR50" s="46"/>
      <c r="DS50" s="46"/>
      <c r="DT50" s="46"/>
      <c r="DU50" s="46"/>
      <c r="DV50" s="48"/>
      <c r="DW50" s="49">
        <f t="shared" si="22"/>
        <v>98855.9</v>
      </c>
      <c r="DX50" s="46"/>
      <c r="DY50" s="46"/>
      <c r="DZ50" s="46"/>
      <c r="EA50" s="46"/>
      <c r="EB50" s="46"/>
      <c r="EC50" s="46"/>
      <c r="ED50" s="46"/>
      <c r="EE50" s="46"/>
      <c r="EF50" s="46"/>
      <c r="EG50" s="46"/>
      <c r="EH50" s="46"/>
      <c r="EI50" s="46"/>
      <c r="EJ50" s="46"/>
      <c r="EK50" s="46"/>
      <c r="EL50" s="46"/>
      <c r="EM50" s="46"/>
      <c r="EN50" s="46"/>
      <c r="EO50" s="46"/>
      <c r="EP50" s="46"/>
      <c r="EQ50" s="46"/>
      <c r="ER50" s="46"/>
      <c r="ES50" s="46"/>
      <c r="ET50" s="46"/>
      <c r="EU50" s="46"/>
      <c r="EV50" s="46"/>
      <c r="EW50" s="46"/>
      <c r="EX50" s="48"/>
    </row>
    <row r="51" spans="1:172" s="1" customFormat="1" ht="18.600000000000001" customHeight="1" x14ac:dyDescent="0.2">
      <c r="A51" s="33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5"/>
      <c r="U51" s="36" t="s">
        <v>29</v>
      </c>
      <c r="V51" s="37"/>
      <c r="W51" s="37"/>
      <c r="X51" s="37"/>
      <c r="Y51" s="37"/>
      <c r="Z51" s="37"/>
      <c r="AA51" s="37"/>
      <c r="AB51" s="37"/>
      <c r="AC51" s="37"/>
      <c r="AD51" s="38"/>
      <c r="AE51" s="39" t="s">
        <v>58</v>
      </c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1"/>
      <c r="BI51" s="42">
        <v>1</v>
      </c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4"/>
      <c r="BX51" s="31">
        <v>12265</v>
      </c>
      <c r="BY51" s="32">
        <v>3.1</v>
      </c>
      <c r="BZ51" s="45">
        <f t="shared" si="19"/>
        <v>38021.5</v>
      </c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6"/>
      <c r="CL51" s="46"/>
      <c r="CM51" s="46"/>
      <c r="CN51" s="46"/>
      <c r="CO51" s="47"/>
      <c r="CP51" s="45">
        <f t="shared" si="20"/>
        <v>11406.449999999999</v>
      </c>
      <c r="CQ51" s="46"/>
      <c r="CR51" s="46"/>
      <c r="CS51" s="46"/>
      <c r="CT51" s="46"/>
      <c r="CU51" s="46"/>
      <c r="CV51" s="46"/>
      <c r="CW51" s="46"/>
      <c r="CX51" s="46"/>
      <c r="CY51" s="46"/>
      <c r="CZ51" s="47"/>
      <c r="DA51" s="45">
        <f t="shared" si="21"/>
        <v>49427.95</v>
      </c>
      <c r="DB51" s="46"/>
      <c r="DC51" s="46"/>
      <c r="DD51" s="46"/>
      <c r="DE51" s="46"/>
      <c r="DF51" s="46"/>
      <c r="DG51" s="46"/>
      <c r="DH51" s="46"/>
      <c r="DI51" s="46"/>
      <c r="DJ51" s="46"/>
      <c r="DK51" s="47"/>
      <c r="DL51" s="45"/>
      <c r="DM51" s="46"/>
      <c r="DN51" s="46"/>
      <c r="DO51" s="46"/>
      <c r="DP51" s="46"/>
      <c r="DQ51" s="46"/>
      <c r="DR51" s="46"/>
      <c r="DS51" s="46"/>
      <c r="DT51" s="46"/>
      <c r="DU51" s="46"/>
      <c r="DV51" s="48"/>
      <c r="DW51" s="49">
        <f t="shared" si="22"/>
        <v>98855.9</v>
      </c>
      <c r="DX51" s="46"/>
      <c r="DY51" s="46"/>
      <c r="DZ51" s="46"/>
      <c r="EA51" s="46"/>
      <c r="EB51" s="46"/>
      <c r="EC51" s="46"/>
      <c r="ED51" s="46"/>
      <c r="EE51" s="46"/>
      <c r="EF51" s="46"/>
      <c r="EG51" s="46"/>
      <c r="EH51" s="46"/>
      <c r="EI51" s="46"/>
      <c r="EJ51" s="46"/>
      <c r="EK51" s="46"/>
      <c r="EL51" s="46"/>
      <c r="EM51" s="46"/>
      <c r="EN51" s="46"/>
      <c r="EO51" s="46"/>
      <c r="EP51" s="46"/>
      <c r="EQ51" s="46"/>
      <c r="ER51" s="46"/>
      <c r="ES51" s="46"/>
      <c r="ET51" s="46"/>
      <c r="EU51" s="46"/>
      <c r="EV51" s="46"/>
      <c r="EW51" s="46"/>
      <c r="EX51" s="48"/>
    </row>
    <row r="52" spans="1:172" s="1" customFormat="1" ht="18.600000000000001" customHeight="1" x14ac:dyDescent="0.2">
      <c r="A52" s="33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5"/>
      <c r="U52" s="36" t="s">
        <v>29</v>
      </c>
      <c r="V52" s="37"/>
      <c r="W52" s="37"/>
      <c r="X52" s="37"/>
      <c r="Y52" s="37"/>
      <c r="Z52" s="37"/>
      <c r="AA52" s="37"/>
      <c r="AB52" s="37"/>
      <c r="AC52" s="37"/>
      <c r="AD52" s="38"/>
      <c r="AE52" s="39" t="s">
        <v>58</v>
      </c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1"/>
      <c r="BI52" s="42">
        <v>1</v>
      </c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4"/>
      <c r="BX52" s="31">
        <v>12265</v>
      </c>
      <c r="BY52" s="32">
        <v>3.1</v>
      </c>
      <c r="BZ52" s="45">
        <f t="shared" si="19"/>
        <v>38021.5</v>
      </c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6"/>
      <c r="CM52" s="46"/>
      <c r="CN52" s="46"/>
      <c r="CO52" s="47"/>
      <c r="CP52" s="45">
        <f t="shared" si="20"/>
        <v>11406.449999999999</v>
      </c>
      <c r="CQ52" s="46"/>
      <c r="CR52" s="46"/>
      <c r="CS52" s="46"/>
      <c r="CT52" s="46"/>
      <c r="CU52" s="46"/>
      <c r="CV52" s="46"/>
      <c r="CW52" s="46"/>
      <c r="CX52" s="46"/>
      <c r="CY52" s="46"/>
      <c r="CZ52" s="47"/>
      <c r="DA52" s="45">
        <f t="shared" si="21"/>
        <v>49427.95</v>
      </c>
      <c r="DB52" s="46"/>
      <c r="DC52" s="46"/>
      <c r="DD52" s="46"/>
      <c r="DE52" s="46"/>
      <c r="DF52" s="46"/>
      <c r="DG52" s="46"/>
      <c r="DH52" s="46"/>
      <c r="DI52" s="46"/>
      <c r="DJ52" s="46"/>
      <c r="DK52" s="47"/>
      <c r="DL52" s="45"/>
      <c r="DM52" s="46"/>
      <c r="DN52" s="46"/>
      <c r="DO52" s="46"/>
      <c r="DP52" s="46"/>
      <c r="DQ52" s="46"/>
      <c r="DR52" s="46"/>
      <c r="DS52" s="46"/>
      <c r="DT52" s="46"/>
      <c r="DU52" s="46"/>
      <c r="DV52" s="48"/>
      <c r="DW52" s="49">
        <f t="shared" si="22"/>
        <v>98855.9</v>
      </c>
      <c r="DX52" s="46"/>
      <c r="DY52" s="46"/>
      <c r="DZ52" s="46"/>
      <c r="EA52" s="46"/>
      <c r="EB52" s="46"/>
      <c r="EC52" s="46"/>
      <c r="ED52" s="46"/>
      <c r="EE52" s="46"/>
      <c r="EF52" s="46"/>
      <c r="EG52" s="46"/>
      <c r="EH52" s="46"/>
      <c r="EI52" s="46"/>
      <c r="EJ52" s="46"/>
      <c r="EK52" s="46"/>
      <c r="EL52" s="46"/>
      <c r="EM52" s="46"/>
      <c r="EN52" s="46"/>
      <c r="EO52" s="46"/>
      <c r="EP52" s="46"/>
      <c r="EQ52" s="46"/>
      <c r="ER52" s="46"/>
      <c r="ES52" s="46"/>
      <c r="ET52" s="46"/>
      <c r="EU52" s="46"/>
      <c r="EV52" s="46"/>
      <c r="EW52" s="46"/>
      <c r="EX52" s="48"/>
    </row>
    <row r="53" spans="1:172" s="1" customFormat="1" ht="18.600000000000001" customHeight="1" x14ac:dyDescent="0.2">
      <c r="A53" s="33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5"/>
      <c r="U53" s="36" t="s">
        <v>29</v>
      </c>
      <c r="V53" s="37"/>
      <c r="W53" s="37"/>
      <c r="X53" s="37"/>
      <c r="Y53" s="37"/>
      <c r="Z53" s="37"/>
      <c r="AA53" s="37"/>
      <c r="AB53" s="37"/>
      <c r="AC53" s="37"/>
      <c r="AD53" s="38"/>
      <c r="AE53" s="39" t="s">
        <v>59</v>
      </c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1"/>
      <c r="BI53" s="42">
        <v>1</v>
      </c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4"/>
      <c r="BX53" s="31">
        <v>12265</v>
      </c>
      <c r="BY53" s="32">
        <v>3.1</v>
      </c>
      <c r="BZ53" s="45">
        <f t="shared" si="19"/>
        <v>38021.5</v>
      </c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7"/>
      <c r="CP53" s="45">
        <f t="shared" si="20"/>
        <v>11406.449999999999</v>
      </c>
      <c r="CQ53" s="46"/>
      <c r="CR53" s="46"/>
      <c r="CS53" s="46"/>
      <c r="CT53" s="46"/>
      <c r="CU53" s="46"/>
      <c r="CV53" s="46"/>
      <c r="CW53" s="46"/>
      <c r="CX53" s="46"/>
      <c r="CY53" s="46"/>
      <c r="CZ53" s="47"/>
      <c r="DA53" s="45">
        <f t="shared" si="21"/>
        <v>49427.95</v>
      </c>
      <c r="DB53" s="46"/>
      <c r="DC53" s="46"/>
      <c r="DD53" s="46"/>
      <c r="DE53" s="46"/>
      <c r="DF53" s="46"/>
      <c r="DG53" s="46"/>
      <c r="DH53" s="46"/>
      <c r="DI53" s="46"/>
      <c r="DJ53" s="46"/>
      <c r="DK53" s="47"/>
      <c r="DL53" s="45"/>
      <c r="DM53" s="46"/>
      <c r="DN53" s="46"/>
      <c r="DO53" s="46"/>
      <c r="DP53" s="46"/>
      <c r="DQ53" s="46"/>
      <c r="DR53" s="46"/>
      <c r="DS53" s="46"/>
      <c r="DT53" s="46"/>
      <c r="DU53" s="46"/>
      <c r="DV53" s="48"/>
      <c r="DW53" s="49">
        <f t="shared" si="22"/>
        <v>98855.9</v>
      </c>
      <c r="DX53" s="46"/>
      <c r="DY53" s="46"/>
      <c r="DZ53" s="46"/>
      <c r="EA53" s="46"/>
      <c r="EB53" s="46"/>
      <c r="EC53" s="46"/>
      <c r="ED53" s="46"/>
      <c r="EE53" s="46"/>
      <c r="EF53" s="46"/>
      <c r="EG53" s="46"/>
      <c r="EH53" s="46"/>
      <c r="EI53" s="46"/>
      <c r="EJ53" s="46"/>
      <c r="EK53" s="46"/>
      <c r="EL53" s="46"/>
      <c r="EM53" s="46"/>
      <c r="EN53" s="46"/>
      <c r="EO53" s="46"/>
      <c r="EP53" s="46"/>
      <c r="EQ53" s="46"/>
      <c r="ER53" s="46"/>
      <c r="ES53" s="46"/>
      <c r="ET53" s="46"/>
      <c r="EU53" s="46"/>
      <c r="EV53" s="46"/>
      <c r="EW53" s="46"/>
      <c r="EX53" s="48"/>
    </row>
    <row r="54" spans="1:172" s="1" customFormat="1" ht="18.600000000000001" customHeight="1" x14ac:dyDescent="0.2">
      <c r="A54" s="33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5"/>
      <c r="U54" s="36" t="s">
        <v>29</v>
      </c>
      <c r="V54" s="37"/>
      <c r="W54" s="37"/>
      <c r="X54" s="37"/>
      <c r="Y54" s="37"/>
      <c r="Z54" s="37"/>
      <c r="AA54" s="37"/>
      <c r="AB54" s="37"/>
      <c r="AC54" s="37"/>
      <c r="AD54" s="38"/>
      <c r="AE54" s="39" t="s">
        <v>59</v>
      </c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1"/>
      <c r="BI54" s="42">
        <v>1</v>
      </c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4"/>
      <c r="BX54" s="31">
        <v>12265</v>
      </c>
      <c r="BY54" s="32">
        <v>3.1</v>
      </c>
      <c r="BZ54" s="45">
        <f t="shared" si="19"/>
        <v>38021.5</v>
      </c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7"/>
      <c r="CP54" s="45">
        <f t="shared" si="20"/>
        <v>11406.449999999999</v>
      </c>
      <c r="CQ54" s="46"/>
      <c r="CR54" s="46"/>
      <c r="CS54" s="46"/>
      <c r="CT54" s="46"/>
      <c r="CU54" s="46"/>
      <c r="CV54" s="46"/>
      <c r="CW54" s="46"/>
      <c r="CX54" s="46"/>
      <c r="CY54" s="46"/>
      <c r="CZ54" s="47"/>
      <c r="DA54" s="45">
        <f t="shared" si="1"/>
        <v>49427.95</v>
      </c>
      <c r="DB54" s="46"/>
      <c r="DC54" s="46"/>
      <c r="DD54" s="46"/>
      <c r="DE54" s="46"/>
      <c r="DF54" s="46"/>
      <c r="DG54" s="46"/>
      <c r="DH54" s="46"/>
      <c r="DI54" s="46"/>
      <c r="DJ54" s="46"/>
      <c r="DK54" s="47"/>
      <c r="DL54" s="45"/>
      <c r="DM54" s="46"/>
      <c r="DN54" s="46"/>
      <c r="DO54" s="46"/>
      <c r="DP54" s="46"/>
      <c r="DQ54" s="46"/>
      <c r="DR54" s="46"/>
      <c r="DS54" s="46"/>
      <c r="DT54" s="46"/>
      <c r="DU54" s="46"/>
      <c r="DV54" s="48"/>
      <c r="DW54" s="49">
        <f t="shared" si="0"/>
        <v>98855.9</v>
      </c>
      <c r="DX54" s="46"/>
      <c r="DY54" s="46"/>
      <c r="DZ54" s="46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8"/>
    </row>
    <row r="55" spans="1:172" x14ac:dyDescent="0.2">
      <c r="BG55" s="6" t="s">
        <v>36</v>
      </c>
      <c r="BI55" s="73">
        <f>SUM(BI17:BW54)</f>
        <v>38</v>
      </c>
      <c r="BJ55" s="74"/>
      <c r="BK55" s="74"/>
      <c r="BL55" s="74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5"/>
      <c r="BX55" s="24"/>
      <c r="BY55" s="25"/>
      <c r="BZ55" s="50">
        <f t="shared" si="12"/>
        <v>0</v>
      </c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2"/>
      <c r="CP55" s="50">
        <f t="shared" si="13"/>
        <v>0</v>
      </c>
      <c r="CQ55" s="51"/>
      <c r="CR55" s="51"/>
      <c r="CS55" s="51"/>
      <c r="CT55" s="51"/>
      <c r="CU55" s="51"/>
      <c r="CV55" s="51"/>
      <c r="CW55" s="51"/>
      <c r="CX55" s="51"/>
      <c r="CY55" s="51"/>
      <c r="CZ55" s="52"/>
      <c r="DA55" s="67">
        <f t="shared" ref="DA55" si="23">(BZ55+CP55)*0.75</f>
        <v>0</v>
      </c>
      <c r="DB55" s="68"/>
      <c r="DC55" s="68"/>
      <c r="DD55" s="68"/>
      <c r="DE55" s="68"/>
      <c r="DF55" s="68"/>
      <c r="DG55" s="68"/>
      <c r="DH55" s="68"/>
      <c r="DI55" s="68"/>
      <c r="DJ55" s="68"/>
      <c r="DK55" s="69"/>
      <c r="DL55" s="70"/>
      <c r="DM55" s="71"/>
      <c r="DN55" s="71"/>
      <c r="DO55" s="71"/>
      <c r="DP55" s="71"/>
      <c r="DQ55" s="71"/>
      <c r="DR55" s="71"/>
      <c r="DS55" s="71"/>
      <c r="DT55" s="71"/>
      <c r="DU55" s="71"/>
      <c r="DV55" s="72"/>
      <c r="DW55" s="70">
        <f>SUM(DW17:EX54)</f>
        <v>3434930.5673913034</v>
      </c>
      <c r="DX55" s="71"/>
      <c r="DY55" s="71"/>
      <c r="DZ55" s="71"/>
      <c r="EA55" s="71"/>
      <c r="EB55" s="71"/>
      <c r="EC55" s="71"/>
      <c r="ED55" s="71"/>
      <c r="EE55" s="71"/>
      <c r="EF55" s="71"/>
      <c r="EG55" s="71"/>
      <c r="EH55" s="71"/>
      <c r="EI55" s="71"/>
      <c r="EJ55" s="71"/>
      <c r="EK55" s="71"/>
      <c r="EL55" s="71"/>
      <c r="EM55" s="71"/>
      <c r="EN55" s="71"/>
      <c r="EO55" s="71"/>
      <c r="EP55" s="71"/>
      <c r="EQ55" s="71"/>
      <c r="ER55" s="71"/>
      <c r="ES55" s="71"/>
      <c r="ET55" s="71"/>
      <c r="EU55" s="71"/>
      <c r="EV55" s="71"/>
      <c r="EW55" s="71"/>
      <c r="EX55" s="72"/>
      <c r="FP55" s="1"/>
    </row>
    <row r="56" spans="1:172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BI56" s="64">
        <v>23</v>
      </c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27">
        <f>BZ56/BI56</f>
        <v>32262.282608695652</v>
      </c>
      <c r="BY56" s="27"/>
      <c r="BZ56" s="65">
        <f>BZ21+BZ26+BZ27+BZ30+BZ31+BZ32+BZ33+BZ35+BZ34+BZ36+BZ37+BZ38+BZ40+BZ41+BZ43+BZ44+BZ48+BZ49+BZ50+BZ51+BZ52+BZ53+BZ54</f>
        <v>742032.5</v>
      </c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</row>
    <row r="57" spans="1:172" x14ac:dyDescent="0.2">
      <c r="A57" s="20" t="s">
        <v>37</v>
      </c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H57" s="66"/>
      <c r="CI57" s="66"/>
      <c r="CJ57" s="66"/>
      <c r="CK57" s="66"/>
      <c r="CL57" s="66"/>
      <c r="CM57" s="66"/>
      <c r="CN57" s="66"/>
      <c r="CO57" s="66"/>
      <c r="CP57" s="66"/>
      <c r="CQ57" s="66"/>
      <c r="CR57" s="66"/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6"/>
      <c r="DZ57" s="66"/>
      <c r="EA57" s="66"/>
      <c r="EB57" s="66"/>
      <c r="EC57" s="66"/>
      <c r="ED57" s="66"/>
      <c r="EE57" s="66"/>
      <c r="EF57" s="66"/>
      <c r="EG57" s="66"/>
      <c r="EH57" s="66"/>
      <c r="EI57" s="66"/>
      <c r="EJ57" s="66"/>
      <c r="EK57" s="66"/>
      <c r="EL57" s="66"/>
      <c r="EM57" s="66"/>
      <c r="EN57" s="66"/>
      <c r="EO57" s="66"/>
      <c r="EP57" s="66"/>
      <c r="EQ57" s="66"/>
      <c r="ER57" s="66"/>
      <c r="ES57" s="66"/>
      <c r="ET57" s="66"/>
      <c r="EU57" s="66"/>
      <c r="EV57" s="66"/>
      <c r="EW57" s="66"/>
      <c r="EX57" s="66"/>
    </row>
    <row r="58" spans="1:172" x14ac:dyDescent="0.2">
      <c r="A58" s="2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63" t="s">
        <v>38</v>
      </c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22"/>
      <c r="CE58" s="22"/>
      <c r="CF58" s="22"/>
      <c r="CG58" s="22"/>
      <c r="CH58" s="63" t="s">
        <v>39</v>
      </c>
      <c r="CI58" s="63"/>
      <c r="CJ58" s="63"/>
      <c r="CK58" s="63"/>
      <c r="CL58" s="63"/>
      <c r="CM58" s="63"/>
      <c r="CN58" s="63"/>
      <c r="CO58" s="63"/>
      <c r="CP58" s="63"/>
      <c r="CQ58" s="63"/>
      <c r="CR58" s="63"/>
      <c r="CS58" s="63"/>
      <c r="CT58" s="63"/>
      <c r="CU58" s="63"/>
      <c r="CV58" s="63"/>
      <c r="CW58" s="63"/>
      <c r="CX58" s="63"/>
      <c r="CY58" s="63"/>
      <c r="CZ58" s="63"/>
      <c r="DA58" s="63"/>
      <c r="DB58" s="63"/>
      <c r="DC58" s="63"/>
      <c r="DD58" s="1"/>
      <c r="DE58" s="1"/>
      <c r="DF58" s="1"/>
      <c r="DG58" s="1"/>
      <c r="DH58" s="63" t="s">
        <v>40</v>
      </c>
      <c r="DI58" s="63"/>
      <c r="DJ58" s="63"/>
      <c r="DK58" s="63"/>
      <c r="DL58" s="63"/>
      <c r="DM58" s="63"/>
      <c r="DN58" s="63"/>
      <c r="DO58" s="63"/>
      <c r="DP58" s="63"/>
      <c r="DQ58" s="63"/>
      <c r="DR58" s="63"/>
      <c r="DS58" s="63"/>
      <c r="DT58" s="63"/>
      <c r="DU58" s="63"/>
      <c r="DV58" s="63"/>
      <c r="DW58" s="63"/>
      <c r="DX58" s="63"/>
      <c r="DY58" s="63"/>
      <c r="DZ58" s="63"/>
      <c r="EA58" s="63"/>
      <c r="EB58" s="63"/>
      <c r="EC58" s="63"/>
      <c r="ED58" s="63"/>
      <c r="EE58" s="63"/>
      <c r="EF58" s="63"/>
      <c r="EG58" s="63"/>
      <c r="EH58" s="63"/>
      <c r="EI58" s="63"/>
      <c r="EJ58" s="63"/>
      <c r="EK58" s="63"/>
      <c r="EL58" s="63"/>
      <c r="EM58" s="63"/>
      <c r="EN58" s="63"/>
      <c r="EO58" s="63"/>
      <c r="EP58" s="63"/>
      <c r="EQ58" s="63"/>
      <c r="ER58" s="63"/>
      <c r="ES58" s="63"/>
      <c r="ET58" s="63"/>
      <c r="EU58" s="63"/>
      <c r="EV58" s="63"/>
      <c r="EW58" s="63"/>
      <c r="EX58" s="63"/>
    </row>
    <row r="59" spans="1:172" x14ac:dyDescent="0.2">
      <c r="A59" s="20"/>
    </row>
    <row r="60" spans="1:172" x14ac:dyDescent="0.2">
      <c r="A60" s="20" t="s">
        <v>41</v>
      </c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J60" s="66"/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6"/>
      <c r="CD60" s="66"/>
      <c r="CE60" s="66"/>
      <c r="CF60" s="66"/>
      <c r="CG60" s="66"/>
      <c r="CH60" s="66"/>
      <c r="CI60" s="66"/>
      <c r="CJ60" s="66"/>
      <c r="CK60" s="66"/>
      <c r="CL60" s="66"/>
      <c r="CM60" s="66"/>
      <c r="CN60" s="66"/>
      <c r="CO60" s="66"/>
      <c r="CP60" s="66"/>
      <c r="CQ60" s="66"/>
      <c r="CR60" s="66"/>
      <c r="CS60" s="66"/>
      <c r="CT60" s="66"/>
      <c r="CU60" s="66"/>
      <c r="CV60" s="66"/>
      <c r="CW60" s="66"/>
      <c r="CX60" s="66"/>
      <c r="CY60" s="66"/>
      <c r="CZ60" s="66"/>
      <c r="DA60" s="66"/>
      <c r="DB60" s="66"/>
      <c r="DC60" s="66"/>
    </row>
    <row r="61" spans="1:172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63" t="s">
        <v>39</v>
      </c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1"/>
      <c r="BG61" s="1"/>
      <c r="BH61" s="1"/>
      <c r="BI61" s="1"/>
      <c r="BJ61" s="63" t="s">
        <v>40</v>
      </c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  <c r="CR61" s="63"/>
      <c r="CS61" s="63"/>
      <c r="CT61" s="63"/>
      <c r="CU61" s="63"/>
      <c r="CV61" s="63"/>
      <c r="CW61" s="63"/>
      <c r="CX61" s="63"/>
      <c r="CY61" s="63"/>
      <c r="CZ61" s="63"/>
      <c r="DA61" s="63"/>
      <c r="DB61" s="63"/>
      <c r="DC61" s="63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</row>
    <row r="62" spans="1:172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1"/>
      <c r="BG62" s="1"/>
      <c r="BH62" s="1"/>
      <c r="BI62" s="1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</row>
    <row r="63" spans="1:172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1"/>
      <c r="BG63" s="1"/>
      <c r="BH63" s="1"/>
      <c r="BI63" s="1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</row>
    <row r="64" spans="1:172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1"/>
      <c r="BG64" s="1"/>
      <c r="BH64" s="1"/>
      <c r="BI64" s="1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</row>
  </sheetData>
  <mergeCells count="427">
    <mergeCell ref="A54:T54"/>
    <mergeCell ref="U54:AD54"/>
    <mergeCell ref="AE54:BH54"/>
    <mergeCell ref="BI54:BW54"/>
    <mergeCell ref="BZ54:CO54"/>
    <mergeCell ref="CP54:CZ54"/>
    <mergeCell ref="DA54:DK54"/>
    <mergeCell ref="DL54:DV54"/>
    <mergeCell ref="DW54:EX54"/>
    <mergeCell ref="A43:T43"/>
    <mergeCell ref="U43:AD43"/>
    <mergeCell ref="AE43:BH43"/>
    <mergeCell ref="BI43:BW43"/>
    <mergeCell ref="BZ43:CO43"/>
    <mergeCell ref="CP43:CZ43"/>
    <mergeCell ref="DA43:DK43"/>
    <mergeCell ref="DL43:DV43"/>
    <mergeCell ref="DW43:EX43"/>
    <mergeCell ref="BZ41:CO41"/>
    <mergeCell ref="CP41:CZ41"/>
    <mergeCell ref="DA41:DK41"/>
    <mergeCell ref="DL41:DV41"/>
    <mergeCell ref="DW41:EX41"/>
    <mergeCell ref="A42:T42"/>
    <mergeCell ref="U42:AD42"/>
    <mergeCell ref="AE42:BH42"/>
    <mergeCell ref="BI42:BW42"/>
    <mergeCell ref="BZ42:CO42"/>
    <mergeCell ref="CP42:CZ42"/>
    <mergeCell ref="DA42:DK42"/>
    <mergeCell ref="DL42:DV42"/>
    <mergeCell ref="DW42:EX42"/>
    <mergeCell ref="A41:T41"/>
    <mergeCell ref="U41:AD41"/>
    <mergeCell ref="AE41:BH41"/>
    <mergeCell ref="BI41:BW41"/>
    <mergeCell ref="A31:T31"/>
    <mergeCell ref="U31:AD31"/>
    <mergeCell ref="AE31:BH31"/>
    <mergeCell ref="BI31:BW31"/>
    <mergeCell ref="BZ31:CO31"/>
    <mergeCell ref="CP31:CZ31"/>
    <mergeCell ref="DA31:DK31"/>
    <mergeCell ref="DL31:DV31"/>
    <mergeCell ref="DW31:EX31"/>
    <mergeCell ref="A30:T30"/>
    <mergeCell ref="U30:AD30"/>
    <mergeCell ref="AE30:BH30"/>
    <mergeCell ref="BI30:BW30"/>
    <mergeCell ref="BZ30:CO30"/>
    <mergeCell ref="CP30:CZ30"/>
    <mergeCell ref="DA30:DK30"/>
    <mergeCell ref="DL30:DV30"/>
    <mergeCell ref="DW30:EX30"/>
    <mergeCell ref="A29:T29"/>
    <mergeCell ref="U29:AD29"/>
    <mergeCell ref="AE29:BH29"/>
    <mergeCell ref="BI29:BW29"/>
    <mergeCell ref="BZ29:CO29"/>
    <mergeCell ref="CP29:CZ29"/>
    <mergeCell ref="DA29:DK29"/>
    <mergeCell ref="DL29:DV29"/>
    <mergeCell ref="DW29:EX29"/>
    <mergeCell ref="A28:T28"/>
    <mergeCell ref="U28:AD28"/>
    <mergeCell ref="AE28:BH28"/>
    <mergeCell ref="BI28:BW28"/>
    <mergeCell ref="BZ28:CO28"/>
    <mergeCell ref="CP28:CZ28"/>
    <mergeCell ref="DA28:DK28"/>
    <mergeCell ref="DL28:DV28"/>
    <mergeCell ref="DW28:EX28"/>
    <mergeCell ref="A27:T27"/>
    <mergeCell ref="U27:AD27"/>
    <mergeCell ref="AE27:BH27"/>
    <mergeCell ref="BI27:BW27"/>
    <mergeCell ref="BZ27:CO27"/>
    <mergeCell ref="CP27:CZ27"/>
    <mergeCell ref="DA27:DK27"/>
    <mergeCell ref="DL27:DV27"/>
    <mergeCell ref="DW27:EX27"/>
    <mergeCell ref="A26:T26"/>
    <mergeCell ref="U26:AD26"/>
    <mergeCell ref="AE26:BH26"/>
    <mergeCell ref="BI26:BW26"/>
    <mergeCell ref="BZ26:CO26"/>
    <mergeCell ref="CP26:CZ26"/>
    <mergeCell ref="DA26:DK26"/>
    <mergeCell ref="DL26:DV26"/>
    <mergeCell ref="DW26:EX26"/>
    <mergeCell ref="EY25:FM25"/>
    <mergeCell ref="A24:T24"/>
    <mergeCell ref="U24:AD24"/>
    <mergeCell ref="AE24:BH24"/>
    <mergeCell ref="BI24:BW24"/>
    <mergeCell ref="BZ24:CO24"/>
    <mergeCell ref="CP24:CZ24"/>
    <mergeCell ref="DA24:DK24"/>
    <mergeCell ref="DL24:DV24"/>
    <mergeCell ref="DW24:EX24"/>
    <mergeCell ref="A25:T25"/>
    <mergeCell ref="U25:AD25"/>
    <mergeCell ref="AE25:BH25"/>
    <mergeCell ref="BI25:BW25"/>
    <mergeCell ref="BZ25:CO25"/>
    <mergeCell ref="CP25:CZ25"/>
    <mergeCell ref="DA25:DK25"/>
    <mergeCell ref="DL25:DV25"/>
    <mergeCell ref="DW25:EX25"/>
    <mergeCell ref="EY20:FM20"/>
    <mergeCell ref="EY22:FM22"/>
    <mergeCell ref="A22:T22"/>
    <mergeCell ref="U22:AD22"/>
    <mergeCell ref="AE22:BH22"/>
    <mergeCell ref="BI22:BW22"/>
    <mergeCell ref="BZ22:CO22"/>
    <mergeCell ref="CP22:CZ22"/>
    <mergeCell ref="DA22:DK22"/>
    <mergeCell ref="DL22:DV22"/>
    <mergeCell ref="DW22:EX22"/>
    <mergeCell ref="A20:T20"/>
    <mergeCell ref="U20:AD20"/>
    <mergeCell ref="AE20:BH20"/>
    <mergeCell ref="BI20:BW20"/>
    <mergeCell ref="BZ20:CO20"/>
    <mergeCell ref="CP20:CZ20"/>
    <mergeCell ref="DA20:DK20"/>
    <mergeCell ref="DL20:DV20"/>
    <mergeCell ref="DW20:EX20"/>
    <mergeCell ref="EY21:FM21"/>
    <mergeCell ref="EY37:FM37"/>
    <mergeCell ref="A38:T38"/>
    <mergeCell ref="U38:AD38"/>
    <mergeCell ref="AE38:BH38"/>
    <mergeCell ref="BI38:BW38"/>
    <mergeCell ref="BZ38:CO38"/>
    <mergeCell ref="CP38:CZ38"/>
    <mergeCell ref="DA38:DK38"/>
    <mergeCell ref="DL38:DV38"/>
    <mergeCell ref="DW38:EX38"/>
    <mergeCell ref="EY38:FM38"/>
    <mergeCell ref="A37:T37"/>
    <mergeCell ref="U37:AD37"/>
    <mergeCell ref="AE37:BH37"/>
    <mergeCell ref="BI37:BW37"/>
    <mergeCell ref="BZ37:CO37"/>
    <mergeCell ref="CP37:CZ37"/>
    <mergeCell ref="DA37:DK37"/>
    <mergeCell ref="DL37:DV37"/>
    <mergeCell ref="DW37:EX37"/>
    <mergeCell ref="EY35:FM35"/>
    <mergeCell ref="EY36:FM36"/>
    <mergeCell ref="A35:T35"/>
    <mergeCell ref="U35:AD35"/>
    <mergeCell ref="AE35:BH35"/>
    <mergeCell ref="BI35:BW35"/>
    <mergeCell ref="BZ35:CO35"/>
    <mergeCell ref="CP35:CZ35"/>
    <mergeCell ref="DA35:DK35"/>
    <mergeCell ref="DL35:DV35"/>
    <mergeCell ref="DW35:EX35"/>
    <mergeCell ref="A36:T36"/>
    <mergeCell ref="U36:AD36"/>
    <mergeCell ref="AE36:BH36"/>
    <mergeCell ref="BI36:BW36"/>
    <mergeCell ref="BZ36:CO36"/>
    <mergeCell ref="CP36:CZ36"/>
    <mergeCell ref="DA36:DK36"/>
    <mergeCell ref="DL36:DV36"/>
    <mergeCell ref="DW36:EX36"/>
    <mergeCell ref="AJ12:AU12"/>
    <mergeCell ref="AZ12:BB12"/>
    <mergeCell ref="BE12:BP12"/>
    <mergeCell ref="BQ12:BT12"/>
    <mergeCell ref="BU12:BW12"/>
    <mergeCell ref="EA12:FE12"/>
    <mergeCell ref="DW14:EX15"/>
    <mergeCell ref="A19:T19"/>
    <mergeCell ref="U19:AD19"/>
    <mergeCell ref="AE19:BH19"/>
    <mergeCell ref="BI19:BW19"/>
    <mergeCell ref="BZ19:CO19"/>
    <mergeCell ref="CP19:CZ19"/>
    <mergeCell ref="DA19:DK19"/>
    <mergeCell ref="DL19:DV19"/>
    <mergeCell ref="DW19:EX19"/>
    <mergeCell ref="CP14:CZ14"/>
    <mergeCell ref="DA14:DV14"/>
    <mergeCell ref="EY14:FM15"/>
    <mergeCell ref="A15:T15"/>
    <mergeCell ref="U15:AD15"/>
    <mergeCell ref="CP15:CZ15"/>
    <mergeCell ref="DA15:DK15"/>
    <mergeCell ref="DL15:DV15"/>
    <mergeCell ref="BQ9:CK9"/>
    <mergeCell ref="CL9:DC9"/>
    <mergeCell ref="BQ10:CK10"/>
    <mergeCell ref="CL10:DC10"/>
    <mergeCell ref="EH11:EJ11"/>
    <mergeCell ref="EM11:EU11"/>
    <mergeCell ref="EB1:FM1"/>
    <mergeCell ref="EY3:FM3"/>
    <mergeCell ref="EY4:FM4"/>
    <mergeCell ref="A5:EK5"/>
    <mergeCell ref="A6:EK6"/>
    <mergeCell ref="A7:EL7"/>
    <mergeCell ref="EV11:EY11"/>
    <mergeCell ref="EZ11:FB11"/>
    <mergeCell ref="FI11:FM11"/>
    <mergeCell ref="A14:AD14"/>
    <mergeCell ref="AE14:BH15"/>
    <mergeCell ref="BI14:BW15"/>
    <mergeCell ref="BX14:BX15"/>
    <mergeCell ref="BY14:BY15"/>
    <mergeCell ref="BZ14:CO15"/>
    <mergeCell ref="DA16:DK16"/>
    <mergeCell ref="DL16:DV16"/>
    <mergeCell ref="DW16:EX16"/>
    <mergeCell ref="EY19:FM19"/>
    <mergeCell ref="EY16:FM16"/>
    <mergeCell ref="A17:T17"/>
    <mergeCell ref="U17:AD17"/>
    <mergeCell ref="AE17:BH17"/>
    <mergeCell ref="BI17:BW17"/>
    <mergeCell ref="BZ17:CO17"/>
    <mergeCell ref="CP17:CZ17"/>
    <mergeCell ref="A16:T16"/>
    <mergeCell ref="U16:AD16"/>
    <mergeCell ref="AE16:BH16"/>
    <mergeCell ref="BI16:BW16"/>
    <mergeCell ref="BZ16:CO16"/>
    <mergeCell ref="CP16:CZ16"/>
    <mergeCell ref="DA17:DK17"/>
    <mergeCell ref="DL17:DV17"/>
    <mergeCell ref="DW17:EX17"/>
    <mergeCell ref="EY17:FM17"/>
    <mergeCell ref="EY18:FM18"/>
    <mergeCell ref="A18:T18"/>
    <mergeCell ref="U18:AD18"/>
    <mergeCell ref="AE18:BH18"/>
    <mergeCell ref="BI18:BW18"/>
    <mergeCell ref="BZ18:CO18"/>
    <mergeCell ref="CP18:CZ18"/>
    <mergeCell ref="DA18:DK18"/>
    <mergeCell ref="DL18:DV18"/>
    <mergeCell ref="DW18:EX18"/>
    <mergeCell ref="BZ33:CO33"/>
    <mergeCell ref="CP33:CZ33"/>
    <mergeCell ref="DA33:DK33"/>
    <mergeCell ref="DL33:DV33"/>
    <mergeCell ref="DW33:EX33"/>
    <mergeCell ref="A40:T40"/>
    <mergeCell ref="U40:AD40"/>
    <mergeCell ref="AE40:BH40"/>
    <mergeCell ref="BI40:BW40"/>
    <mergeCell ref="BZ40:CO40"/>
    <mergeCell ref="CP40:CZ40"/>
    <mergeCell ref="DA40:DK40"/>
    <mergeCell ref="DL40:DV40"/>
    <mergeCell ref="DW40:EX40"/>
    <mergeCell ref="A39:T39"/>
    <mergeCell ref="U39:AD39"/>
    <mergeCell ref="AE39:BH39"/>
    <mergeCell ref="BI39:BW39"/>
    <mergeCell ref="BZ39:CO39"/>
    <mergeCell ref="CP39:CZ39"/>
    <mergeCell ref="DA39:DK39"/>
    <mergeCell ref="DL39:DV39"/>
    <mergeCell ref="DW39:EX39"/>
    <mergeCell ref="EY32:FM32"/>
    <mergeCell ref="A33:T33"/>
    <mergeCell ref="U33:AD33"/>
    <mergeCell ref="AE33:BH33"/>
    <mergeCell ref="A21:T21"/>
    <mergeCell ref="U21:AD21"/>
    <mergeCell ref="AE21:BH21"/>
    <mergeCell ref="BI21:BW21"/>
    <mergeCell ref="BZ21:CO21"/>
    <mergeCell ref="CP21:CZ21"/>
    <mergeCell ref="DA21:DK21"/>
    <mergeCell ref="DL21:DV21"/>
    <mergeCell ref="DW21:EX21"/>
    <mergeCell ref="EY33:FM33"/>
    <mergeCell ref="A32:T32"/>
    <mergeCell ref="U32:AD32"/>
    <mergeCell ref="AE32:BH32"/>
    <mergeCell ref="BI32:BW32"/>
    <mergeCell ref="BZ32:CO32"/>
    <mergeCell ref="CP32:CZ32"/>
    <mergeCell ref="DA32:DK32"/>
    <mergeCell ref="DL32:DV32"/>
    <mergeCell ref="DW32:EX32"/>
    <mergeCell ref="EY24:FM24"/>
    <mergeCell ref="EY45:FM45"/>
    <mergeCell ref="EY23:FM23"/>
    <mergeCell ref="A23:T23"/>
    <mergeCell ref="U23:AD23"/>
    <mergeCell ref="AE23:BH23"/>
    <mergeCell ref="BI23:BW23"/>
    <mergeCell ref="BZ23:CO23"/>
    <mergeCell ref="CP23:CZ23"/>
    <mergeCell ref="DA23:DK23"/>
    <mergeCell ref="DL23:DV23"/>
    <mergeCell ref="DW23:EX23"/>
    <mergeCell ref="A34:T34"/>
    <mergeCell ref="U34:AD34"/>
    <mergeCell ref="AE34:BH34"/>
    <mergeCell ref="BI34:BW34"/>
    <mergeCell ref="BZ34:CO34"/>
    <mergeCell ref="CP34:CZ34"/>
    <mergeCell ref="DA34:DK34"/>
    <mergeCell ref="DL34:DV34"/>
    <mergeCell ref="DW34:EX34"/>
    <mergeCell ref="EY34:FM34"/>
    <mergeCell ref="EY40:FM40"/>
    <mergeCell ref="BI33:BW33"/>
    <mergeCell ref="EY39:FM39"/>
    <mergeCell ref="BZ55:CO55"/>
    <mergeCell ref="CP55:CZ55"/>
    <mergeCell ref="DA55:DK55"/>
    <mergeCell ref="DL55:DV55"/>
    <mergeCell ref="DW55:EX55"/>
    <mergeCell ref="AJ58:CC58"/>
    <mergeCell ref="CH58:DC58"/>
    <mergeCell ref="DH58:EX58"/>
    <mergeCell ref="AJ60:BE60"/>
    <mergeCell ref="BJ60:DC60"/>
    <mergeCell ref="BI55:BW55"/>
    <mergeCell ref="AJ61:BE61"/>
    <mergeCell ref="BJ61:DC61"/>
    <mergeCell ref="BI56:BW56"/>
    <mergeCell ref="BZ56:CO56"/>
    <mergeCell ref="CP56:DE56"/>
    <mergeCell ref="DW56:EX56"/>
    <mergeCell ref="AJ57:CC57"/>
    <mergeCell ref="CH57:DC57"/>
    <mergeCell ref="DH57:EX57"/>
    <mergeCell ref="A45:T45"/>
    <mergeCell ref="U45:AD45"/>
    <mergeCell ref="AE45:BH45"/>
    <mergeCell ref="A44:T44"/>
    <mergeCell ref="U44:AD44"/>
    <mergeCell ref="AE44:BH44"/>
    <mergeCell ref="BI44:BW44"/>
    <mergeCell ref="BZ44:CO44"/>
    <mergeCell ref="CP44:CZ44"/>
    <mergeCell ref="DA44:DK44"/>
    <mergeCell ref="DL44:DV44"/>
    <mergeCell ref="DW44:EX44"/>
    <mergeCell ref="BI45:BW45"/>
    <mergeCell ref="BZ45:CO45"/>
    <mergeCell ref="CP45:CZ45"/>
    <mergeCell ref="DA45:DK45"/>
    <mergeCell ref="DL45:DV45"/>
    <mergeCell ref="DW45:EX45"/>
    <mergeCell ref="A46:T46"/>
    <mergeCell ref="U46:AD46"/>
    <mergeCell ref="AE46:BH46"/>
    <mergeCell ref="BI46:BW46"/>
    <mergeCell ref="BZ46:CO46"/>
    <mergeCell ref="CP46:CZ46"/>
    <mergeCell ref="DA46:DK46"/>
    <mergeCell ref="DL46:DV46"/>
    <mergeCell ref="DW46:EX46"/>
    <mergeCell ref="A47:T47"/>
    <mergeCell ref="U47:AD47"/>
    <mergeCell ref="AE47:BH47"/>
    <mergeCell ref="BI47:BW47"/>
    <mergeCell ref="BZ47:CO47"/>
    <mergeCell ref="CP47:CZ47"/>
    <mergeCell ref="DA47:DK47"/>
    <mergeCell ref="DL47:DV47"/>
    <mergeCell ref="DW47:EX47"/>
    <mergeCell ref="A48:T48"/>
    <mergeCell ref="U48:AD48"/>
    <mergeCell ref="AE48:BH48"/>
    <mergeCell ref="BI48:BW48"/>
    <mergeCell ref="BZ48:CO48"/>
    <mergeCell ref="CP48:CZ48"/>
    <mergeCell ref="DA48:DK48"/>
    <mergeCell ref="DL48:DV48"/>
    <mergeCell ref="DW48:EX48"/>
    <mergeCell ref="A49:T49"/>
    <mergeCell ref="U49:AD49"/>
    <mergeCell ref="AE49:BH49"/>
    <mergeCell ref="BI49:BW49"/>
    <mergeCell ref="BZ49:CO49"/>
    <mergeCell ref="CP49:CZ49"/>
    <mergeCell ref="DA49:DK49"/>
    <mergeCell ref="DL49:DV49"/>
    <mergeCell ref="DW49:EX49"/>
    <mergeCell ref="A50:T50"/>
    <mergeCell ref="U50:AD50"/>
    <mergeCell ref="AE50:BH50"/>
    <mergeCell ref="BI50:BW50"/>
    <mergeCell ref="BZ50:CO50"/>
    <mergeCell ref="CP50:CZ50"/>
    <mergeCell ref="DA50:DK50"/>
    <mergeCell ref="DL50:DV50"/>
    <mergeCell ref="DW50:EX50"/>
    <mergeCell ref="A51:T51"/>
    <mergeCell ref="U51:AD51"/>
    <mergeCell ref="AE51:BH51"/>
    <mergeCell ref="BI51:BW51"/>
    <mergeCell ref="BZ51:CO51"/>
    <mergeCell ref="CP51:CZ51"/>
    <mergeCell ref="DA51:DK51"/>
    <mergeCell ref="DL51:DV51"/>
    <mergeCell ref="DW51:EX51"/>
    <mergeCell ref="A52:T52"/>
    <mergeCell ref="U52:AD52"/>
    <mergeCell ref="AE52:BH52"/>
    <mergeCell ref="BI52:BW52"/>
    <mergeCell ref="BZ52:CO52"/>
    <mergeCell ref="CP52:CZ52"/>
    <mergeCell ref="DA52:DK52"/>
    <mergeCell ref="DL52:DV52"/>
    <mergeCell ref="DW52:EX52"/>
    <mergeCell ref="A53:T53"/>
    <mergeCell ref="U53:AD53"/>
    <mergeCell ref="AE53:BH53"/>
    <mergeCell ref="BI53:BW53"/>
    <mergeCell ref="BZ53:CO53"/>
    <mergeCell ref="CP53:CZ53"/>
    <mergeCell ref="DA53:DK53"/>
    <mergeCell ref="DL53:DV53"/>
    <mergeCell ref="DW53:EX53"/>
  </mergeCells>
  <phoneticPr fontId="8" type="noConversion"/>
  <pageMargins left="0.39370078740157483" right="0.39370078740157483" top="0.78740157480314965" bottom="0.39370078740157483" header="0.19685039370078741" footer="0.19685039370078741"/>
  <pageSetup paperSize="9" scale="3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итоговая</vt:lpstr>
      <vt:lpstr>итоговая!Область_печати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МАРЧЕНКО</dc:creator>
  <cp:lastModifiedBy>Платухина Маргарита Игоревна</cp:lastModifiedBy>
  <cp:lastPrinted>2021-06-21T08:52:33Z</cp:lastPrinted>
  <dcterms:created xsi:type="dcterms:W3CDTF">2018-09-06T13:57:28Z</dcterms:created>
  <dcterms:modified xsi:type="dcterms:W3CDTF">2024-08-05T12:30:40Z</dcterms:modified>
</cp:coreProperties>
</file>