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5" yWindow="285" windowWidth="22695" windowHeight="9000"/>
  </bookViews>
  <sheets>
    <sheet name="Лист2" sheetId="1" r:id="rId1"/>
  </sheets>
  <definedNames>
    <definedName name="_xlnm.Print_Area" localSheetId="0">Лист2!$A$1:$N$185</definedName>
  </definedNames>
  <calcPr calcId="145621"/>
</workbook>
</file>

<file path=xl/calcChain.xml><?xml version="1.0" encoding="utf-8"?>
<calcChain xmlns="http://schemas.openxmlformats.org/spreadsheetml/2006/main">
  <c r="J176" i="1" l="1"/>
  <c r="L175" i="1"/>
  <c r="M175" i="1" s="1"/>
  <c r="L174" i="1"/>
  <c r="M174" i="1" s="1"/>
  <c r="L173" i="1"/>
  <c r="M173" i="1" s="1"/>
  <c r="M172" i="1"/>
  <c r="L172" i="1"/>
  <c r="L171" i="1"/>
  <c r="M171" i="1" s="1"/>
  <c r="L170" i="1"/>
  <c r="M170" i="1" s="1"/>
  <c r="L169" i="1"/>
  <c r="M169" i="1" s="1"/>
  <c r="M168" i="1"/>
  <c r="L168" i="1"/>
  <c r="L167" i="1"/>
  <c r="M167" i="1" s="1"/>
  <c r="L166" i="1"/>
  <c r="M166" i="1" s="1"/>
  <c r="L165" i="1"/>
  <c r="M165" i="1" s="1"/>
  <c r="M164" i="1"/>
  <c r="L164" i="1"/>
  <c r="J163" i="1"/>
  <c r="L162" i="1"/>
  <c r="M162" i="1" s="1"/>
  <c r="M161" i="1"/>
  <c r="L161" i="1"/>
  <c r="L160" i="1"/>
  <c r="M160" i="1" s="1"/>
  <c r="L159" i="1"/>
  <c r="M159" i="1" s="1"/>
  <c r="L158" i="1"/>
  <c r="M158" i="1" s="1"/>
  <c r="M157" i="1"/>
  <c r="L157" i="1"/>
  <c r="L156" i="1"/>
  <c r="M156" i="1" s="1"/>
  <c r="L155" i="1"/>
  <c r="M155" i="1" s="1"/>
  <c r="L154" i="1"/>
  <c r="M154" i="1" s="1"/>
  <c r="M153" i="1"/>
  <c r="L153" i="1"/>
  <c r="L152" i="1"/>
  <c r="M152" i="1" s="1"/>
  <c r="L151" i="1"/>
  <c r="L163" i="1" s="1"/>
  <c r="M163" i="1" s="1"/>
  <c r="F151" i="1"/>
  <c r="M150" i="1"/>
  <c r="J150" i="1"/>
  <c r="M149" i="1"/>
  <c r="M148" i="1"/>
  <c r="M147" i="1"/>
  <c r="M146" i="1"/>
  <c r="M145" i="1"/>
  <c r="M144" i="1"/>
  <c r="M143" i="1"/>
  <c r="M142" i="1"/>
  <c r="M141" i="1"/>
  <c r="M140" i="1"/>
  <c r="M139" i="1"/>
  <c r="M138" i="1"/>
  <c r="M137" i="1"/>
  <c r="J137" i="1"/>
  <c r="M136" i="1"/>
  <c r="M135" i="1"/>
  <c r="M134" i="1"/>
  <c r="M133" i="1"/>
  <c r="M132" i="1"/>
  <c r="M131" i="1"/>
  <c r="M130" i="1"/>
  <c r="M129" i="1"/>
  <c r="M128" i="1"/>
  <c r="M127" i="1"/>
  <c r="M126" i="1"/>
  <c r="M125" i="1"/>
  <c r="M124" i="1"/>
  <c r="J123" i="1"/>
  <c r="M122" i="1"/>
  <c r="L122" i="1"/>
  <c r="M121" i="1"/>
  <c r="L121" i="1"/>
  <c r="L120" i="1"/>
  <c r="M120" i="1" s="1"/>
  <c r="L119" i="1"/>
  <c r="M119" i="1" s="1"/>
  <c r="M118" i="1"/>
  <c r="L118" i="1"/>
  <c r="M117" i="1"/>
  <c r="L117" i="1"/>
  <c r="L116" i="1"/>
  <c r="M116" i="1" s="1"/>
  <c r="L115" i="1"/>
  <c r="M115" i="1" s="1"/>
  <c r="M114" i="1"/>
  <c r="L114" i="1"/>
  <c r="M113" i="1"/>
  <c r="L113" i="1"/>
  <c r="L112" i="1"/>
  <c r="M112" i="1" s="1"/>
  <c r="L111" i="1"/>
  <c r="M111" i="1" s="1"/>
  <c r="J110" i="1"/>
  <c r="L109" i="1"/>
  <c r="M109" i="1" s="1"/>
  <c r="L108" i="1"/>
  <c r="M108" i="1" s="1"/>
  <c r="M107" i="1"/>
  <c r="L107" i="1"/>
  <c r="M106" i="1"/>
  <c r="L106" i="1"/>
  <c r="L105" i="1"/>
  <c r="M105" i="1" s="1"/>
  <c r="L104" i="1"/>
  <c r="M104" i="1" s="1"/>
  <c r="M103" i="1"/>
  <c r="L103" i="1"/>
  <c r="M102" i="1"/>
  <c r="L102" i="1"/>
  <c r="L101" i="1"/>
  <c r="M101" i="1" s="1"/>
  <c r="L100" i="1"/>
  <c r="M100" i="1" s="1"/>
  <c r="M99" i="1"/>
  <c r="L99" i="1"/>
  <c r="L110" i="1" s="1"/>
  <c r="M110" i="1" s="1"/>
  <c r="N110" i="1" s="1"/>
  <c r="M98" i="1"/>
  <c r="L98" i="1"/>
  <c r="J97" i="1"/>
  <c r="M96" i="1"/>
  <c r="L96" i="1"/>
  <c r="M95" i="1"/>
  <c r="L95" i="1"/>
  <c r="L94" i="1"/>
  <c r="M94" i="1" s="1"/>
  <c r="L93" i="1"/>
  <c r="M93" i="1" s="1"/>
  <c r="M92" i="1"/>
  <c r="L92" i="1"/>
  <c r="M91" i="1"/>
  <c r="L91" i="1"/>
  <c r="L90" i="1"/>
  <c r="M90" i="1" s="1"/>
  <c r="L89" i="1"/>
  <c r="M89" i="1" s="1"/>
  <c r="M88" i="1"/>
  <c r="L88" i="1"/>
  <c r="M87" i="1"/>
  <c r="L87" i="1"/>
  <c r="L86" i="1"/>
  <c r="M86" i="1" s="1"/>
  <c r="L85" i="1"/>
  <c r="M85" i="1" s="1"/>
  <c r="J84" i="1"/>
  <c r="L83" i="1"/>
  <c r="M83" i="1" s="1"/>
  <c r="M82" i="1"/>
  <c r="L82" i="1"/>
  <c r="M81" i="1"/>
  <c r="L81" i="1"/>
  <c r="L80" i="1"/>
  <c r="M80" i="1" s="1"/>
  <c r="L79" i="1"/>
  <c r="M79" i="1" s="1"/>
  <c r="M78" i="1"/>
  <c r="L78" i="1"/>
  <c r="M77" i="1"/>
  <c r="L77" i="1"/>
  <c r="L76" i="1"/>
  <c r="M76" i="1" s="1"/>
  <c r="L75" i="1"/>
  <c r="M75" i="1" s="1"/>
  <c r="M74" i="1"/>
  <c r="L74" i="1"/>
  <c r="M73" i="1"/>
  <c r="L73" i="1"/>
  <c r="L84" i="1" s="1"/>
  <c r="M84" i="1" s="1"/>
  <c r="L72" i="1"/>
  <c r="M72" i="1" s="1"/>
  <c r="J71" i="1"/>
  <c r="I84" i="1" s="1"/>
  <c r="M70" i="1"/>
  <c r="L70" i="1"/>
  <c r="M69" i="1"/>
  <c r="L69" i="1"/>
  <c r="L68" i="1"/>
  <c r="M68" i="1" s="1"/>
  <c r="L67" i="1"/>
  <c r="M67" i="1" s="1"/>
  <c r="M66" i="1"/>
  <c r="L66" i="1"/>
  <c r="M65" i="1"/>
  <c r="L65" i="1"/>
  <c r="L64" i="1"/>
  <c r="M64" i="1" s="1"/>
  <c r="L63" i="1"/>
  <c r="M63" i="1" s="1"/>
  <c r="M62" i="1"/>
  <c r="L62" i="1"/>
  <c r="M61" i="1"/>
  <c r="L61" i="1"/>
  <c r="L60" i="1"/>
  <c r="M60" i="1" s="1"/>
  <c r="L59" i="1"/>
  <c r="L71" i="1" s="1"/>
  <c r="M71" i="1" s="1"/>
  <c r="M58" i="1"/>
  <c r="L58" i="1"/>
  <c r="J58" i="1"/>
  <c r="M57" i="1"/>
  <c r="M56" i="1"/>
  <c r="M55" i="1"/>
  <c r="M54" i="1"/>
  <c r="M53" i="1"/>
  <c r="M52" i="1"/>
  <c r="M51" i="1"/>
  <c r="M50" i="1"/>
  <c r="M49" i="1"/>
  <c r="M48" i="1"/>
  <c r="M47" i="1"/>
  <c r="M46" i="1"/>
  <c r="J45" i="1"/>
  <c r="J32" i="1"/>
  <c r="M21" i="1"/>
  <c r="M20" i="1"/>
  <c r="M19" i="1"/>
  <c r="J18" i="1"/>
  <c r="J178" i="1" s="1"/>
  <c r="M17" i="1"/>
  <c r="L17" i="1"/>
  <c r="L16" i="1"/>
  <c r="M16" i="1" s="1"/>
  <c r="L15" i="1"/>
  <c r="M15" i="1" s="1"/>
  <c r="L14" i="1"/>
  <c r="M14" i="1" s="1"/>
  <c r="M13" i="1"/>
  <c r="L13" i="1"/>
  <c r="L12" i="1"/>
  <c r="M12" i="1" s="1"/>
  <c r="L11" i="1"/>
  <c r="M11" i="1" s="1"/>
  <c r="L10" i="1"/>
  <c r="M10" i="1" s="1"/>
  <c r="M9" i="1"/>
  <c r="L9" i="1"/>
  <c r="L8" i="1"/>
  <c r="M8" i="1" s="1"/>
  <c r="L7" i="1"/>
  <c r="M7" i="1" s="1"/>
  <c r="L6" i="1"/>
  <c r="L18" i="1" s="1"/>
  <c r="M18" i="1" s="1"/>
  <c r="N58" i="1" s="1"/>
  <c r="N84" i="1" l="1"/>
  <c r="N163" i="1"/>
  <c r="L97" i="1"/>
  <c r="M97" i="1" s="1"/>
  <c r="N97" i="1" s="1"/>
  <c r="L123" i="1"/>
  <c r="M123" i="1" s="1"/>
  <c r="M151" i="1"/>
  <c r="I58" i="1"/>
  <c r="M59" i="1"/>
  <c r="L176" i="1"/>
  <c r="M176" i="1" s="1"/>
  <c r="M6" i="1"/>
  <c r="M22" i="1" s="1"/>
  <c r="N176" i="1" l="1"/>
  <c r="M178" i="1"/>
</calcChain>
</file>

<file path=xl/sharedStrings.xml><?xml version="1.0" encoding="utf-8"?>
<sst xmlns="http://schemas.openxmlformats.org/spreadsheetml/2006/main" count="229" uniqueCount="68">
  <si>
    <t>Наименование МО</t>
  </si>
  <si>
    <t>Заявка</t>
  </si>
  <si>
    <t>Гарантийное письмо или выписка из бюджета</t>
  </si>
  <si>
    <t>Муниципальный контракт</t>
  </si>
  <si>
    <t>Коммунальная спецтехника /наименование оборудования</t>
  </si>
  <si>
    <t>Справки лизингодателя</t>
  </si>
  <si>
    <t>Муниципальная программа</t>
  </si>
  <si>
    <t xml:space="preserve">месяц </t>
  </si>
  <si>
    <t>1.</t>
  </si>
  <si>
    <t>+</t>
  </si>
  <si>
    <t>от 27.12.2022 №0145300000122000297-01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</si>
  <si>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</si>
  <si>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</si>
  <si>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</si>
  <si>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</si>
  <si>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</si>
  <si>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</si>
  <si>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</si>
  <si>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</si>
  <si>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</si>
  <si>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</si>
  <si>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</si>
  <si>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</si>
  <si>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Итого</t>
  </si>
  <si>
    <t>6.</t>
  </si>
  <si>
    <t>Сосновоборский городской округ</t>
  </si>
  <si>
    <t>Представлен договор МБУ</t>
  </si>
  <si>
    <t>Волховский муниципальный район</t>
  </si>
  <si>
    <t>-</t>
  </si>
  <si>
    <t>Представлен протокол аукциона</t>
  </si>
  <si>
    <t>1. Прицепная подметально-уборочная машина "Бродвей"-2 шт.;
2. Тротуароуборочная машина ВКМ 2020 (Euro-3) - 2 шт.;
3. Прицепной коленчатый подъемник Nifty 120М - 1 шт.</t>
  </si>
  <si>
    <t>от 13.06.2023 №0145300003023000020</t>
  </si>
  <si>
    <t>где:</t>
  </si>
  <si>
    <r>
      <t>С</t>
    </r>
    <r>
      <rPr>
        <b/>
        <vertAlign val="subscript"/>
        <sz val="10"/>
        <color theme="1"/>
        <rFont val="Times New Roman"/>
        <family val="1"/>
        <charset val="204"/>
      </rPr>
      <t>i</t>
    </r>
    <r>
      <rPr>
        <b/>
        <sz val="10"/>
        <color theme="1"/>
        <rFont val="Times New Roman"/>
        <family val="1"/>
        <charset val="204"/>
      </rPr>
      <t xml:space="preserve"> = РОС</t>
    </r>
    <r>
      <rPr>
        <b/>
        <vertAlign val="subscript"/>
        <sz val="10"/>
        <color theme="1"/>
        <rFont val="Times New Roman"/>
        <family val="1"/>
        <charset val="204"/>
      </rPr>
      <t>i</t>
    </r>
    <r>
      <rPr>
        <b/>
        <sz val="10"/>
        <color theme="1"/>
        <rFont val="Times New Roman"/>
        <family val="1"/>
        <charset val="204"/>
      </rPr>
      <t xml:space="preserve"> x УС</t>
    </r>
    <r>
      <rPr>
        <b/>
        <vertAlign val="subscript"/>
        <sz val="10"/>
        <color theme="1"/>
        <rFont val="Times New Roman"/>
        <family val="1"/>
        <charset val="204"/>
      </rPr>
      <t>i</t>
    </r>
    <r>
      <rPr>
        <b/>
        <sz val="10"/>
        <color theme="1"/>
        <rFont val="Times New Roman"/>
        <family val="1"/>
        <charset val="204"/>
      </rPr>
      <t>,</t>
    </r>
  </si>
  <si>
    <r>
      <t>где ЗС</t>
    </r>
    <r>
      <rPr>
        <vertAlign val="subscript"/>
        <sz val="9"/>
        <color theme="1"/>
        <rFont val="Times New Roman"/>
        <family val="1"/>
        <charset val="204"/>
      </rPr>
      <t>i</t>
    </r>
    <r>
      <rPr>
        <sz val="9"/>
        <color theme="1"/>
        <rFont val="Times New Roman"/>
        <family val="1"/>
        <charset val="204"/>
      </rPr>
      <t xml:space="preserve"> - плановый общий объем расходов на исполнение софинансируемых обязательств в соответствии с заявкой (заявками) i-го муниципального образования, отобранной (отобранными) для предоставления субсидии</t>
    </r>
  </si>
  <si>
    <r>
      <t>РОС</t>
    </r>
    <r>
      <rPr>
        <b/>
        <vertAlign val="subscript"/>
        <sz val="9"/>
        <color theme="1"/>
        <rFont val="Times New Roman"/>
        <family val="1"/>
        <charset val="204"/>
      </rPr>
      <t>i</t>
    </r>
    <r>
      <rPr>
        <b/>
        <sz val="9"/>
        <color theme="1"/>
        <rFont val="Times New Roman"/>
        <family val="1"/>
        <charset val="204"/>
      </rPr>
      <t xml:space="preserve"> = ЗС</t>
    </r>
    <r>
      <rPr>
        <b/>
        <vertAlign val="subscript"/>
        <sz val="9"/>
        <color theme="1"/>
        <rFont val="Times New Roman"/>
        <family val="1"/>
        <charset val="204"/>
      </rPr>
      <t>i</t>
    </r>
    <r>
      <rPr>
        <b/>
        <sz val="9"/>
        <color theme="1"/>
        <rFont val="Times New Roman"/>
        <family val="1"/>
        <charset val="204"/>
      </rPr>
      <t xml:space="preserve"> x 50%,</t>
    </r>
  </si>
  <si>
    <r>
      <rPr>
        <b/>
        <sz val="9"/>
        <color theme="1"/>
        <rFont val="Times New Roman"/>
        <family val="1"/>
        <charset val="204"/>
      </rPr>
      <t>РОС</t>
    </r>
    <r>
      <rPr>
        <b/>
        <vertAlign val="subscript"/>
        <sz val="9"/>
        <color theme="1"/>
        <rFont val="Times New Roman"/>
        <family val="1"/>
        <charset val="204"/>
      </rPr>
      <t>i</t>
    </r>
    <r>
      <rPr>
        <sz val="9"/>
        <color theme="1"/>
        <rFont val="Times New Roman"/>
        <family val="1"/>
        <charset val="204"/>
      </rPr>
      <t xml:space="preserve"> - расчетный объем расходов, необходимый для достижения значений результатов использования субсидии i-м муниципальным образованием;</t>
    </r>
  </si>
  <si>
    <t>ЗСi - плановый общий объем расходов на исполнение софинансируемых обязательств в соответствии с заявкой (заявками) i-го муниципального образования, (руб.)</t>
  </si>
  <si>
    <r>
      <rPr>
        <b/>
        <sz val="9"/>
        <color theme="1"/>
        <rFont val="Times New Roman"/>
        <family val="1"/>
        <charset val="204"/>
      </rPr>
      <t>УСi</t>
    </r>
    <r>
      <rPr>
        <sz val="9"/>
        <color theme="1"/>
        <rFont val="Times New Roman"/>
        <family val="1"/>
        <charset val="204"/>
      </rPr>
      <t xml:space="preserve"> -предельный уровень софинансирования для  i-го муниципального образования (утвержден распоряжением Правительства Ленинградской области от 29.05.2023 N 352-р "Об установлении предельных уровней софинансирования Ленинградской областью (в процентах) объема расходных обязательств муниципальных образований Ленинградской области на 2024 год и на плановый период 2025 и 2026 годов"</t>
    </r>
  </si>
  <si>
    <t>Предельный уровень софинансирования для i-го муниципального образования (Усi)</t>
  </si>
  <si>
    <t>Расчетная сумма субсидии Обьем субсидии (Сi),         ( Сi = РОСi x Усi = ЗСi x 50% x Усi)                       (руб.)</t>
  </si>
  <si>
    <t>Итоговая сумма субсидииОбъем субсидии бюджету i-го МО (Сi) (округление в приложение к бюджету), тыс. руб.</t>
  </si>
  <si>
    <t>ИТОГО по МО</t>
  </si>
  <si>
    <t>Тихвинское городское поселение</t>
  </si>
  <si>
    <t>от 07.08.2023 №01453000096230002860001</t>
  </si>
  <si>
    <t>погрузчик универсальный АМКОДОР 332С4 1 ед</t>
  </si>
  <si>
    <t>от 23.05.2023 №01453000096230001780001</t>
  </si>
  <si>
    <t>комбинированная дорожная машина КДМ 605002 на базе самосвала КМАЗ-53605 (А5) 1 ед</t>
  </si>
  <si>
    <t>Сясьстройское городское поселение Волховского муниципального района</t>
  </si>
  <si>
    <t>трактор "Беларус 82.1-23/12" в комплекте с навесным оборудованием 1 ед</t>
  </si>
  <si>
    <t>от 19.03.2024 №0145300003024000003</t>
  </si>
  <si>
    <t>УАЗ 390945 (Фермер) (измельчитель веток, навесной с гидроподачей, с приводом от ВОМ, модели ИВН200Г) 1 ед</t>
  </si>
  <si>
    <t>Ропшинское сельское поселение Ломоносовского муниципального района</t>
  </si>
  <si>
    <t>от 19.12.2022 №0145600003822000005</t>
  </si>
  <si>
    <t>многоцелевая коммунально-строительная машина "МИТРАКС" 1 ед</t>
  </si>
  <si>
    <r>
      <t xml:space="preserve">комбинированная дорожная машина на базе самосвала (КАМАЗ-65115) в комплекции: распределитель твердых противогололедных материалов с системой автоматики и увлажнения, передний плужный снегоочиститель,щетка межбазовая, поливомоечное оборудование, оборудование для распределения рассола -  </t>
    </r>
    <r>
      <rPr>
        <sz val="11"/>
        <color theme="1"/>
        <rFont val="Times Roman"/>
        <charset val="204"/>
      </rPr>
      <t xml:space="preserve"> 3 единицы</t>
    </r>
  </si>
  <si>
    <t>Отрадненское городское поселение Кировского муниципального района</t>
  </si>
  <si>
    <t>от 17.10.2022 №0145300007322000026</t>
  </si>
  <si>
    <t>самосвал  с трехстроронней разгрузкой 1 ед</t>
  </si>
  <si>
    <t>от 14.04.2023 №0145300007323000006</t>
  </si>
  <si>
    <t>машина уборочная на базе трактора с навесным оборудованием 1 ед</t>
  </si>
  <si>
    <t>Шумское сельское поселение Кировского муниципального района</t>
  </si>
  <si>
    <t>от 17.05.2024                                № 9/ЭА (05 л-24)</t>
  </si>
  <si>
    <t>Машина дорожная ЧЛМЗ МД-02 (коммунальный трактор) 1ед.</t>
  </si>
  <si>
    <t>Всего</t>
  </si>
  <si>
    <t>11 единиц</t>
  </si>
  <si>
    <t>Приложение 63 к пояснительной записке 2025 года</t>
  </si>
  <si>
    <t>Расчет обьема субсидий бюджетам муниципальных образований Ленинградской области на приобретение коммунальной спецтехники и оборудования в лизинг (сублизинг)
 на 2025 год и на плановый период 2026 и 2027 годов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</si>
</sst>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\ _₽"/>
    <numFmt numFmtId="165" formatCode="#,##0.0"/>
    <numFmt numFmtId="166" formatCode="0.0"/>
  </numFmts>
  <fonts count="25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vertAlign val="subscript"/>
      <sz val="9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vertAlign val="subscript"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vertAlign val="subscript"/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sz val="11"/>
      <color theme="1"/>
      <name val="Times Roman"/>
      <family val="1"/>
    </font>
    <font>
      <sz val="11"/>
      <name val="Times Roman"/>
      <family val="1"/>
    </font>
    <font>
      <b/>
      <sz val="11"/>
      <color theme="1"/>
      <name val="Times Roman"/>
      <family val="1"/>
    </font>
    <font>
      <b/>
      <sz val="11"/>
      <color theme="1"/>
      <name val="Times Roman"/>
      <charset val="204"/>
    </font>
    <font>
      <sz val="11"/>
      <name val="Calibri"/>
      <family val="2"/>
      <charset val="204"/>
      <scheme val="minor"/>
    </font>
    <font>
      <sz val="11"/>
      <color rgb="FFFF0000"/>
      <name val="Times Roman"/>
      <family val="1"/>
    </font>
    <font>
      <sz val="10"/>
      <color theme="1"/>
      <name val="Times Roman"/>
      <family val="1"/>
    </font>
    <font>
      <sz val="11"/>
      <color theme="1"/>
      <name val="Times Roman"/>
      <charset val="204"/>
    </font>
    <font>
      <sz val="12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15" fillId="0" borderId="1" xfId="0" applyFont="1" applyFill="1" applyBorder="1" applyAlignment="1">
      <alignment horizontal="center" vertical="center" wrapText="1"/>
    </xf>
    <xf numFmtId="4" fontId="16" fillId="0" borderId="2" xfId="0" applyNumberFormat="1" applyFont="1" applyFill="1" applyBorder="1" applyAlignment="1">
      <alignment wrapText="1"/>
    </xf>
    <xf numFmtId="164" fontId="18" fillId="0" borderId="1" xfId="0" applyNumberFormat="1" applyFont="1" applyFill="1" applyBorder="1" applyAlignment="1">
      <alignment wrapText="1"/>
    </xf>
    <xf numFmtId="0" fontId="17" fillId="0" borderId="1" xfId="0" applyFont="1" applyFill="1" applyBorder="1" applyAlignment="1">
      <alignment horizontal="center" vertical="center" wrapText="1"/>
    </xf>
    <xf numFmtId="164" fontId="18" fillId="0" borderId="2" xfId="0" applyNumberFormat="1" applyFont="1" applyFill="1" applyBorder="1" applyAlignment="1">
      <alignment wrapText="1"/>
    </xf>
    <xf numFmtId="4" fontId="19" fillId="0" borderId="2" xfId="0" applyNumberFormat="1" applyFont="1" applyFill="1" applyBorder="1" applyAlignment="1">
      <alignment wrapText="1"/>
    </xf>
    <xf numFmtId="0" fontId="0" fillId="0" borderId="2" xfId="0" applyFill="1" applyBorder="1"/>
    <xf numFmtId="0" fontId="1" fillId="0" borderId="1" xfId="0" applyFont="1" applyFill="1" applyBorder="1" applyAlignment="1">
      <alignment horizontal="center" wrapText="1"/>
    </xf>
    <xf numFmtId="0" fontId="18" fillId="0" borderId="11" xfId="0" applyFont="1" applyFill="1" applyBorder="1" applyAlignment="1">
      <alignment wrapText="1"/>
    </xf>
    <xf numFmtId="0" fontId="16" fillId="0" borderId="11" xfId="0" applyFont="1" applyFill="1" applyBorder="1" applyAlignment="1">
      <alignment wrapText="1"/>
    </xf>
    <xf numFmtId="4" fontId="16" fillId="0" borderId="11" xfId="0" applyNumberFormat="1" applyFont="1" applyFill="1" applyBorder="1" applyAlignment="1">
      <alignment wrapText="1"/>
    </xf>
    <xf numFmtId="164" fontId="18" fillId="0" borderId="11" xfId="0" applyNumberFormat="1" applyFont="1" applyFill="1" applyBorder="1" applyAlignment="1">
      <alignment wrapText="1"/>
    </xf>
    <xf numFmtId="0" fontId="21" fillId="0" borderId="11" xfId="0" applyFont="1" applyFill="1" applyBorder="1" applyAlignment="1">
      <alignment horizontal="center" vertical="center" wrapText="1"/>
    </xf>
    <xf numFmtId="164" fontId="18" fillId="0" borderId="12" xfId="0" applyNumberFormat="1" applyFont="1" applyFill="1" applyBorder="1" applyAlignment="1">
      <alignment wrapText="1"/>
    </xf>
    <xf numFmtId="4" fontId="16" fillId="0" borderId="7" xfId="0" applyNumberFormat="1" applyFont="1" applyFill="1" applyBorder="1" applyAlignment="1">
      <alignment wrapText="1"/>
    </xf>
    <xf numFmtId="164" fontId="2" fillId="0" borderId="1" xfId="0" applyNumberFormat="1" applyFont="1" applyFill="1" applyBorder="1" applyAlignment="1">
      <alignment vertical="center" wrapText="1"/>
    </xf>
    <xf numFmtId="0" fontId="0" fillId="0" borderId="1" xfId="0" applyFill="1" applyBorder="1" applyAlignment="1">
      <alignment wrapText="1"/>
    </xf>
    <xf numFmtId="166" fontId="20" fillId="0" borderId="1" xfId="0" applyNumberFormat="1" applyFont="1" applyFill="1" applyBorder="1"/>
    <xf numFmtId="0" fontId="0" fillId="0" borderId="1" xfId="0" applyFill="1" applyBorder="1"/>
    <xf numFmtId="0" fontId="19" fillId="0" borderId="11" xfId="0" applyFont="1" applyFill="1" applyBorder="1" applyAlignment="1">
      <alignment wrapText="1"/>
    </xf>
    <xf numFmtId="0" fontId="0" fillId="0" borderId="11" xfId="0" applyFill="1" applyBorder="1" applyAlignment="1">
      <alignment wrapText="1"/>
    </xf>
    <xf numFmtId="4" fontId="0" fillId="0" borderId="11" xfId="0" applyNumberFormat="1" applyFill="1" applyBorder="1" applyAlignment="1">
      <alignment wrapText="1"/>
    </xf>
    <xf numFmtId="166" fontId="13" fillId="0" borderId="11" xfId="0" applyNumberFormat="1" applyFont="1" applyFill="1" applyBorder="1"/>
    <xf numFmtId="0" fontId="0" fillId="0" borderId="11" xfId="0" applyFill="1" applyBorder="1"/>
    <xf numFmtId="0" fontId="21" fillId="0" borderId="1" xfId="0" applyFont="1" applyFill="1" applyBorder="1" applyAlignment="1">
      <alignment horizontal="center" vertical="center" wrapText="1"/>
    </xf>
    <xf numFmtId="0" fontId="0" fillId="0" borderId="4" xfId="0" applyFill="1" applyBorder="1"/>
    <xf numFmtId="0" fontId="19" fillId="0" borderId="4" xfId="0" applyFont="1" applyFill="1" applyBorder="1" applyAlignment="1">
      <alignment wrapText="1"/>
    </xf>
    <xf numFmtId="0" fontId="0" fillId="0" borderId="4" xfId="0" applyFill="1" applyBorder="1" applyAlignment="1">
      <alignment wrapText="1"/>
    </xf>
    <xf numFmtId="0" fontId="0" fillId="0" borderId="15" xfId="0" applyFill="1" applyBorder="1" applyAlignment="1">
      <alignment wrapText="1"/>
    </xf>
    <xf numFmtId="164" fontId="18" fillId="0" borderId="15" xfId="0" applyNumberFormat="1" applyFont="1" applyFill="1" applyBorder="1" applyAlignment="1">
      <alignment wrapText="1"/>
    </xf>
    <xf numFmtId="166" fontId="13" fillId="0" borderId="15" xfId="0" applyNumberFormat="1" applyFont="1" applyFill="1" applyBorder="1"/>
    <xf numFmtId="164" fontId="18" fillId="0" borderId="16" xfId="0" applyNumberFormat="1" applyFont="1" applyFill="1" applyBorder="1" applyAlignment="1">
      <alignment wrapText="1"/>
    </xf>
    <xf numFmtId="0" fontId="19" fillId="0" borderId="1" xfId="0" applyFont="1" applyFill="1" applyBorder="1" applyAlignment="1">
      <alignment wrapText="1"/>
    </xf>
    <xf numFmtId="164" fontId="18" fillId="0" borderId="4" xfId="0" applyNumberFormat="1" applyFont="1" applyFill="1" applyBorder="1" applyAlignment="1">
      <alignment wrapText="1"/>
    </xf>
    <xf numFmtId="166" fontId="13" fillId="0" borderId="4" xfId="0" applyNumberFormat="1" applyFont="1" applyFill="1" applyBorder="1"/>
    <xf numFmtId="164" fontId="18" fillId="0" borderId="17" xfId="0" applyNumberFormat="1" applyFont="1" applyFill="1" applyBorder="1" applyAlignment="1">
      <alignment wrapText="1"/>
    </xf>
    <xf numFmtId="164" fontId="1" fillId="0" borderId="7" xfId="0" applyNumberFormat="1" applyFont="1" applyFill="1" applyBorder="1" applyAlignment="1">
      <alignment wrapText="1"/>
    </xf>
    <xf numFmtId="4" fontId="0" fillId="0" borderId="11" xfId="0" applyNumberFormat="1" applyFill="1" applyBorder="1"/>
    <xf numFmtId="0" fontId="2" fillId="0" borderId="0" xfId="0" applyFont="1" applyFill="1"/>
    <xf numFmtId="0" fontId="2" fillId="0" borderId="0" xfId="0" applyFont="1" applyFill="1" applyAlignment="1">
      <alignment wrapText="1"/>
    </xf>
    <xf numFmtId="0" fontId="2" fillId="0" borderId="0" xfId="0" applyFont="1" applyFill="1" applyBorder="1"/>
    <xf numFmtId="0" fontId="2" fillId="0" borderId="0" xfId="0" applyFont="1" applyFill="1" applyAlignment="1">
      <alignment horizontal="right"/>
    </xf>
    <xf numFmtId="0" fontId="11" fillId="0" borderId="0" xfId="0" applyFont="1" applyFill="1" applyBorder="1" applyAlignment="1">
      <alignment wrapText="1"/>
    </xf>
    <xf numFmtId="0" fontId="3" fillId="0" borderId="0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/>
    <xf numFmtId="0" fontId="2" fillId="0" borderId="9" xfId="0" applyFont="1" applyFill="1" applyBorder="1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0" xfId="0" applyFill="1"/>
    <xf numFmtId="0" fontId="16" fillId="0" borderId="1" xfId="0" applyFont="1" applyFill="1" applyBorder="1" applyAlignment="1">
      <alignment horizontal="center" vertical="center" wrapText="1"/>
    </xf>
    <xf numFmtId="164" fontId="16" fillId="0" borderId="1" xfId="0" applyNumberFormat="1" applyFont="1" applyFill="1" applyBorder="1" applyAlignment="1">
      <alignment wrapText="1"/>
    </xf>
    <xf numFmtId="4" fontId="0" fillId="0" borderId="1" xfId="0" applyNumberFormat="1" applyFill="1" applyBorder="1"/>
    <xf numFmtId="0" fontId="16" fillId="0" borderId="3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wrapText="1"/>
    </xf>
    <xf numFmtId="0" fontId="16" fillId="0" borderId="1" xfId="0" applyFont="1" applyFill="1" applyBorder="1" applyAlignment="1">
      <alignment wrapText="1"/>
    </xf>
    <xf numFmtId="4" fontId="14" fillId="0" borderId="1" xfId="0" applyNumberFormat="1" applyFont="1" applyFill="1" applyBorder="1"/>
    <xf numFmtId="4" fontId="0" fillId="0" borderId="2" xfId="0" applyNumberFormat="1" applyFill="1" applyBorder="1"/>
    <xf numFmtId="164" fontId="0" fillId="0" borderId="1" xfId="0" applyNumberFormat="1" applyFill="1" applyBorder="1" applyAlignment="1">
      <alignment wrapText="1"/>
    </xf>
    <xf numFmtId="0" fontId="20" fillId="0" borderId="1" xfId="0" applyFont="1" applyFill="1" applyBorder="1"/>
    <xf numFmtId="165" fontId="11" fillId="0" borderId="12" xfId="0" applyNumberFormat="1" applyFont="1" applyFill="1" applyBorder="1"/>
    <xf numFmtId="0" fontId="16" fillId="0" borderId="5" xfId="0" applyFont="1" applyFill="1" applyBorder="1" applyAlignment="1">
      <alignment horizontal="center" vertical="center" wrapText="1"/>
    </xf>
    <xf numFmtId="164" fontId="2" fillId="0" borderId="5" xfId="0" applyNumberFormat="1" applyFont="1" applyFill="1" applyBorder="1" applyAlignment="1">
      <alignment vertical="center" wrapText="1"/>
    </xf>
    <xf numFmtId="2" fontId="17" fillId="0" borderId="5" xfId="0" applyNumberFormat="1" applyFont="1" applyFill="1" applyBorder="1" applyAlignment="1">
      <alignment horizontal="center" vertical="center" wrapText="1"/>
    </xf>
    <xf numFmtId="4" fontId="0" fillId="0" borderId="5" xfId="0" applyNumberFormat="1" applyFill="1" applyBorder="1"/>
    <xf numFmtId="2" fontId="17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Border="1"/>
    <xf numFmtId="164" fontId="2" fillId="0" borderId="3" xfId="0" applyNumberFormat="1" applyFont="1" applyFill="1" applyBorder="1" applyAlignment="1">
      <alignment vertical="center" wrapText="1"/>
    </xf>
    <xf numFmtId="0" fontId="0" fillId="0" borderId="3" xfId="0" applyFill="1" applyBorder="1"/>
    <xf numFmtId="4" fontId="0" fillId="0" borderId="7" xfId="0" applyNumberFormat="1" applyFill="1" applyBorder="1"/>
    <xf numFmtId="0" fontId="0" fillId="0" borderId="6" xfId="0" applyFill="1" applyBorder="1"/>
    <xf numFmtId="0" fontId="0" fillId="0" borderId="13" xfId="0" applyFill="1" applyBorder="1"/>
    <xf numFmtId="4" fontId="16" fillId="0" borderId="2" xfId="0" applyNumberFormat="1" applyFont="1" applyFill="1" applyBorder="1" applyAlignment="1">
      <alignment horizontal="center" vertical="center" wrapText="1"/>
    </xf>
    <xf numFmtId="166" fontId="13" fillId="0" borderId="1" xfId="0" applyNumberFormat="1" applyFont="1" applyFill="1" applyBorder="1"/>
    <xf numFmtId="0" fontId="13" fillId="0" borderId="1" xfId="0" applyFont="1" applyFill="1" applyBorder="1"/>
    <xf numFmtId="4" fontId="14" fillId="0" borderId="2" xfId="0" applyNumberFormat="1" applyFont="1" applyFill="1" applyBorder="1"/>
    <xf numFmtId="4" fontId="16" fillId="0" borderId="1" xfId="0" applyNumberFormat="1" applyFont="1" applyFill="1" applyBorder="1" applyAlignment="1">
      <alignment wrapText="1"/>
    </xf>
    <xf numFmtId="4" fontId="3" fillId="0" borderId="4" xfId="0" applyNumberFormat="1" applyFont="1" applyFill="1" applyBorder="1"/>
    <xf numFmtId="4" fontId="14" fillId="0" borderId="17" xfId="0" applyNumberFormat="1" applyFont="1" applyFill="1" applyBorder="1"/>
    <xf numFmtId="0" fontId="0" fillId="0" borderId="5" xfId="0" applyFill="1" applyBorder="1"/>
    <xf numFmtId="0" fontId="1" fillId="0" borderId="5" xfId="0" applyFont="1" applyFill="1" applyBorder="1" applyAlignment="1">
      <alignment wrapText="1"/>
    </xf>
    <xf numFmtId="0" fontId="12" fillId="0" borderId="5" xfId="0" applyFont="1" applyFill="1" applyBorder="1" applyAlignment="1">
      <alignment wrapText="1"/>
    </xf>
    <xf numFmtId="0" fontId="1" fillId="0" borderId="5" xfId="0" applyFont="1" applyFill="1" applyBorder="1" applyAlignment="1">
      <alignment horizontal="center" wrapText="1"/>
    </xf>
    <xf numFmtId="164" fontId="1" fillId="0" borderId="5" xfId="0" applyNumberFormat="1" applyFont="1" applyFill="1" applyBorder="1" applyAlignment="1">
      <alignment wrapText="1"/>
    </xf>
    <xf numFmtId="166" fontId="24" fillId="0" borderId="5" xfId="0" applyNumberFormat="1" applyFont="1" applyFill="1" applyBorder="1"/>
    <xf numFmtId="4" fontId="1" fillId="0" borderId="5" xfId="0" applyNumberFormat="1" applyFont="1" applyFill="1" applyBorder="1"/>
    <xf numFmtId="4" fontId="12" fillId="0" borderId="7" xfId="0" applyNumberFormat="1" applyFont="1" applyFill="1" applyBorder="1"/>
    <xf numFmtId="0" fontId="0" fillId="0" borderId="18" xfId="0" applyFill="1" applyBorder="1"/>
    <xf numFmtId="0" fontId="0" fillId="0" borderId="18" xfId="0" applyFill="1" applyBorder="1" applyAlignment="1">
      <alignment wrapText="1"/>
    </xf>
    <xf numFmtId="0" fontId="13" fillId="0" borderId="11" xfId="0" applyFont="1" applyFill="1" applyBorder="1"/>
    <xf numFmtId="0" fontId="7" fillId="0" borderId="0" xfId="0" applyFont="1" applyFill="1" applyAlignment="1">
      <alignment horizontal="center" vertical="center"/>
    </xf>
    <xf numFmtId="0" fontId="0" fillId="0" borderId="0" xfId="0" applyFill="1" applyAlignment="1">
      <alignment wrapText="1"/>
    </xf>
    <xf numFmtId="0" fontId="14" fillId="0" borderId="0" xfId="0" applyFont="1" applyFill="1" applyBorder="1"/>
    <xf numFmtId="4" fontId="3" fillId="0" borderId="0" xfId="0" applyNumberFormat="1" applyFont="1" applyFill="1" applyBorder="1"/>
    <xf numFmtId="4" fontId="3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justify" vertical="center"/>
    </xf>
    <xf numFmtId="0" fontId="2" fillId="0" borderId="0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left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/>
    </xf>
    <xf numFmtId="0" fontId="22" fillId="0" borderId="14" xfId="0" applyFont="1" applyFill="1" applyBorder="1" applyAlignment="1">
      <alignment horizontal="center" vertical="center" wrapText="1"/>
    </xf>
    <xf numFmtId="0" fontId="22" fillId="0" borderId="4" xfId="0" applyFont="1" applyFill="1" applyBorder="1" applyAlignment="1">
      <alignment horizontal="center" vertical="center" wrapText="1"/>
    </xf>
    <xf numFmtId="0" fontId="22" fillId="0" borderId="5" xfId="0" applyFont="1" applyFill="1" applyBorder="1" applyAlignment="1">
      <alignment horizontal="center" vertical="center" wrapText="1"/>
    </xf>
    <xf numFmtId="0" fontId="16" fillId="0" borderId="14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/>
    <xf numFmtId="0" fontId="12" fillId="0" borderId="10" xfId="0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268"/>
  <sheetViews>
    <sheetView tabSelected="1" view="pageBreakPreview" topLeftCell="A151" zoomScale="110" zoomScaleNormal="90" zoomScaleSheetLayoutView="110" workbookViewId="0">
      <selection activeCell="I156" sqref="I156"/>
    </sheetView>
  </sheetViews>
  <sheetFormatPr defaultColWidth="9.140625" defaultRowHeight="15"/>
  <cols>
    <col min="1" max="1" width="6.140625" style="39" customWidth="1"/>
    <col min="2" max="2" width="18.28515625" style="40" customWidth="1"/>
    <col min="3" max="3" width="9.28515625" style="40" customWidth="1"/>
    <col min="4" max="4" width="17.28515625" style="40" customWidth="1"/>
    <col min="5" max="5" width="14.28515625" style="40" customWidth="1"/>
    <col min="6" max="6" width="22" style="40" customWidth="1"/>
    <col min="7" max="7" width="14" style="40" customWidth="1"/>
    <col min="8" max="8" width="24" style="40" customWidth="1"/>
    <col min="9" max="9" width="12" style="40" customWidth="1"/>
    <col min="10" max="11" width="16.28515625" style="40" customWidth="1"/>
    <col min="12" max="12" width="18.42578125" style="100" customWidth="1"/>
    <col min="13" max="13" width="16.140625" style="100" customWidth="1"/>
    <col min="14" max="14" width="15.140625" style="101" customWidth="1"/>
    <col min="15" max="15" width="15.7109375" style="39" customWidth="1"/>
    <col min="16" max="16384" width="9.140625" style="39"/>
  </cols>
  <sheetData>
    <row r="1" spans="1:14">
      <c r="L1" s="41"/>
      <c r="M1" s="41"/>
      <c r="N1" s="42" t="s">
        <v>66</v>
      </c>
    </row>
    <row r="2" spans="1:14" ht="15.6" customHeight="1">
      <c r="D2" s="43"/>
      <c r="E2" s="43"/>
      <c r="F2" s="43"/>
      <c r="G2" s="43"/>
      <c r="H2" s="43"/>
      <c r="I2" s="43"/>
      <c r="J2" s="43"/>
      <c r="K2" s="43"/>
      <c r="L2" s="43"/>
      <c r="M2" s="43"/>
      <c r="N2" s="44"/>
    </row>
    <row r="3" spans="1:14" ht="31.5" customHeight="1">
      <c r="A3" s="118" t="s">
        <v>67</v>
      </c>
      <c r="B3" s="119"/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20"/>
    </row>
    <row r="4" spans="1:14">
      <c r="A4" s="45"/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7"/>
    </row>
    <row r="5" spans="1:14" s="50" customFormat="1" ht="267.75">
      <c r="A5" s="8"/>
      <c r="B5" s="48" t="s">
        <v>0</v>
      </c>
      <c r="C5" s="48" t="s">
        <v>1</v>
      </c>
      <c r="D5" s="48" t="s">
        <v>2</v>
      </c>
      <c r="E5" s="48" t="s">
        <v>5</v>
      </c>
      <c r="F5" s="1" t="s">
        <v>6</v>
      </c>
      <c r="G5" s="48" t="s">
        <v>3</v>
      </c>
      <c r="H5" s="1" t="s">
        <v>4</v>
      </c>
      <c r="I5" s="1" t="s">
        <v>7</v>
      </c>
      <c r="J5" s="48" t="s">
        <v>37</v>
      </c>
      <c r="K5" s="1" t="s">
        <v>39</v>
      </c>
      <c r="L5" s="49" t="s">
        <v>40</v>
      </c>
      <c r="M5" s="49" t="s">
        <v>41</v>
      </c>
      <c r="N5" s="49" t="s">
        <v>42</v>
      </c>
    </row>
    <row r="6" spans="1:14" s="50" customFormat="1" ht="15.75" customHeight="1">
      <c r="A6" s="103" t="s">
        <v>8</v>
      </c>
      <c r="B6" s="103" t="s">
        <v>43</v>
      </c>
      <c r="C6" s="103" t="s">
        <v>9</v>
      </c>
      <c r="D6" s="103" t="s">
        <v>9</v>
      </c>
      <c r="E6" s="103" t="s">
        <v>9</v>
      </c>
      <c r="F6" s="103" t="s">
        <v>9</v>
      </c>
      <c r="G6" s="103" t="s">
        <v>44</v>
      </c>
      <c r="H6" s="103" t="s">
        <v>45</v>
      </c>
      <c r="I6" s="51" t="s">
        <v>11</v>
      </c>
      <c r="J6" s="52">
        <v>324484</v>
      </c>
      <c r="K6" s="4">
        <v>0.93</v>
      </c>
      <c r="L6" s="2">
        <f>J6*0.5*K6</f>
        <v>150885.06</v>
      </c>
      <c r="M6" s="2">
        <f>L6/1000</f>
        <v>150.88506000000001</v>
      </c>
      <c r="N6" s="53"/>
    </row>
    <row r="7" spans="1:14" s="50" customFormat="1" ht="15.75" customHeight="1">
      <c r="A7" s="103"/>
      <c r="B7" s="103"/>
      <c r="C7" s="103"/>
      <c r="D7" s="103"/>
      <c r="E7" s="103"/>
      <c r="F7" s="103"/>
      <c r="G7" s="103"/>
      <c r="H7" s="103"/>
      <c r="I7" s="51" t="s">
        <v>12</v>
      </c>
      <c r="J7" s="52">
        <v>324484</v>
      </c>
      <c r="K7" s="4">
        <v>0.93</v>
      </c>
      <c r="L7" s="2">
        <f t="shared" ref="L7:M21" si="0">J7*0.5*K7</f>
        <v>150885.06</v>
      </c>
      <c r="M7" s="2">
        <f t="shared" ref="M7:M18" si="1">L7/1000</f>
        <v>150.88506000000001</v>
      </c>
      <c r="N7" s="53"/>
    </row>
    <row r="8" spans="1:14" s="50" customFormat="1" ht="15.75" customHeight="1">
      <c r="A8" s="103"/>
      <c r="B8" s="103"/>
      <c r="C8" s="103"/>
      <c r="D8" s="103"/>
      <c r="E8" s="103"/>
      <c r="F8" s="103"/>
      <c r="G8" s="103"/>
      <c r="H8" s="103"/>
      <c r="I8" s="51" t="s">
        <v>13</v>
      </c>
      <c r="J8" s="52">
        <v>324484</v>
      </c>
      <c r="K8" s="4">
        <v>0.93</v>
      </c>
      <c r="L8" s="2">
        <f t="shared" si="0"/>
        <v>150885.06</v>
      </c>
      <c r="M8" s="2">
        <f t="shared" si="1"/>
        <v>150.88506000000001</v>
      </c>
      <c r="N8" s="53"/>
    </row>
    <row r="9" spans="1:14" s="50" customFormat="1" ht="15.75" customHeight="1">
      <c r="A9" s="103"/>
      <c r="B9" s="103"/>
      <c r="C9" s="103"/>
      <c r="D9" s="103"/>
      <c r="E9" s="103"/>
      <c r="F9" s="103"/>
      <c r="G9" s="103"/>
      <c r="H9" s="103"/>
      <c r="I9" s="51" t="s">
        <v>14</v>
      </c>
      <c r="J9" s="52">
        <v>324484</v>
      </c>
      <c r="K9" s="4">
        <v>0.93</v>
      </c>
      <c r="L9" s="2">
        <f t="shared" si="0"/>
        <v>150885.06</v>
      </c>
      <c r="M9" s="2">
        <f t="shared" si="1"/>
        <v>150.88506000000001</v>
      </c>
      <c r="N9" s="53"/>
    </row>
    <row r="10" spans="1:14" s="50" customFormat="1" ht="15.75" customHeight="1">
      <c r="A10" s="103"/>
      <c r="B10" s="103"/>
      <c r="C10" s="103"/>
      <c r="D10" s="103"/>
      <c r="E10" s="103"/>
      <c r="F10" s="103"/>
      <c r="G10" s="103"/>
      <c r="H10" s="103"/>
      <c r="I10" s="51" t="s">
        <v>15</v>
      </c>
      <c r="J10" s="52">
        <v>324484</v>
      </c>
      <c r="K10" s="4">
        <v>0.93</v>
      </c>
      <c r="L10" s="2">
        <f t="shared" si="0"/>
        <v>150885.06</v>
      </c>
      <c r="M10" s="2">
        <f t="shared" si="1"/>
        <v>150.88506000000001</v>
      </c>
      <c r="N10" s="53"/>
    </row>
    <row r="11" spans="1:14" s="50" customFormat="1" ht="15.75" customHeight="1">
      <c r="A11" s="103"/>
      <c r="B11" s="103"/>
      <c r="C11" s="103"/>
      <c r="D11" s="103"/>
      <c r="E11" s="103"/>
      <c r="F11" s="103"/>
      <c r="G11" s="103"/>
      <c r="H11" s="103"/>
      <c r="I11" s="51" t="s">
        <v>16</v>
      </c>
      <c r="J11" s="52">
        <v>324484</v>
      </c>
      <c r="K11" s="4">
        <v>0.93</v>
      </c>
      <c r="L11" s="2">
        <f t="shared" si="0"/>
        <v>150885.06</v>
      </c>
      <c r="M11" s="2">
        <f t="shared" si="1"/>
        <v>150.88506000000001</v>
      </c>
      <c r="N11" s="53"/>
    </row>
    <row r="12" spans="1:14" s="50" customFormat="1" ht="15.75" customHeight="1">
      <c r="A12" s="103"/>
      <c r="B12" s="103"/>
      <c r="C12" s="103"/>
      <c r="D12" s="103"/>
      <c r="E12" s="103"/>
      <c r="F12" s="103"/>
      <c r="G12" s="103"/>
      <c r="H12" s="103"/>
      <c r="I12" s="51" t="s">
        <v>17</v>
      </c>
      <c r="J12" s="52">
        <v>324484</v>
      </c>
      <c r="K12" s="4">
        <v>0.93</v>
      </c>
      <c r="L12" s="2">
        <f t="shared" si="0"/>
        <v>150885.06</v>
      </c>
      <c r="M12" s="2">
        <f t="shared" si="1"/>
        <v>150.88506000000001</v>
      </c>
      <c r="N12" s="53"/>
    </row>
    <row r="13" spans="1:14" s="50" customFormat="1" ht="15.75" customHeight="1">
      <c r="A13" s="103"/>
      <c r="B13" s="103"/>
      <c r="C13" s="103"/>
      <c r="D13" s="103"/>
      <c r="E13" s="103"/>
      <c r="F13" s="103"/>
      <c r="G13" s="103"/>
      <c r="H13" s="103"/>
      <c r="I13" s="51" t="s">
        <v>18</v>
      </c>
      <c r="J13" s="52">
        <v>325500</v>
      </c>
      <c r="K13" s="4">
        <v>0.93</v>
      </c>
      <c r="L13" s="2">
        <f t="shared" si="0"/>
        <v>151357.5</v>
      </c>
      <c r="M13" s="2">
        <f t="shared" si="1"/>
        <v>151.35749999999999</v>
      </c>
      <c r="N13" s="53"/>
    </row>
    <row r="14" spans="1:14" s="50" customFormat="1" ht="15.75" customHeight="1">
      <c r="A14" s="103"/>
      <c r="B14" s="103"/>
      <c r="C14" s="103"/>
      <c r="D14" s="103"/>
      <c r="E14" s="103"/>
      <c r="F14" s="103"/>
      <c r="G14" s="103"/>
      <c r="H14" s="103"/>
      <c r="I14" s="51" t="s">
        <v>19</v>
      </c>
      <c r="J14" s="52">
        <v>0</v>
      </c>
      <c r="K14" s="4">
        <v>0.93</v>
      </c>
      <c r="L14" s="2">
        <f t="shared" si="0"/>
        <v>0</v>
      </c>
      <c r="M14" s="2">
        <f t="shared" si="1"/>
        <v>0</v>
      </c>
      <c r="N14" s="53"/>
    </row>
    <row r="15" spans="1:14" s="50" customFormat="1" ht="15.75" customHeight="1">
      <c r="A15" s="103"/>
      <c r="B15" s="103"/>
      <c r="C15" s="103"/>
      <c r="D15" s="103"/>
      <c r="E15" s="103"/>
      <c r="F15" s="103"/>
      <c r="G15" s="103"/>
      <c r="H15" s="103"/>
      <c r="I15" s="51" t="s">
        <v>20</v>
      </c>
      <c r="J15" s="52">
        <v>0</v>
      </c>
      <c r="K15" s="4">
        <v>0.93</v>
      </c>
      <c r="L15" s="2">
        <f t="shared" si="0"/>
        <v>0</v>
      </c>
      <c r="M15" s="2">
        <f t="shared" si="1"/>
        <v>0</v>
      </c>
      <c r="N15" s="53"/>
    </row>
    <row r="16" spans="1:14" s="50" customFormat="1" ht="15.75" customHeight="1">
      <c r="A16" s="103"/>
      <c r="B16" s="103"/>
      <c r="C16" s="103"/>
      <c r="D16" s="103"/>
      <c r="E16" s="103"/>
      <c r="F16" s="103"/>
      <c r="G16" s="103"/>
      <c r="H16" s="103"/>
      <c r="I16" s="51" t="s">
        <v>21</v>
      </c>
      <c r="J16" s="52">
        <v>0</v>
      </c>
      <c r="K16" s="4">
        <v>0.93</v>
      </c>
      <c r="L16" s="2">
        <f t="shared" si="0"/>
        <v>0</v>
      </c>
      <c r="M16" s="2">
        <f t="shared" si="1"/>
        <v>0</v>
      </c>
      <c r="N16" s="53"/>
    </row>
    <row r="17" spans="1:14" s="50" customFormat="1" ht="16.5" customHeight="1">
      <c r="A17" s="103"/>
      <c r="B17" s="103"/>
      <c r="C17" s="103"/>
      <c r="D17" s="103"/>
      <c r="E17" s="103"/>
      <c r="F17" s="103"/>
      <c r="G17" s="103"/>
      <c r="H17" s="103"/>
      <c r="I17" s="54" t="s">
        <v>22</v>
      </c>
      <c r="J17" s="52">
        <v>0</v>
      </c>
      <c r="K17" s="4">
        <v>0.93</v>
      </c>
      <c r="L17" s="2">
        <f>J17*0.5*K17</f>
        <v>0</v>
      </c>
      <c r="M17" s="2">
        <f t="shared" si="1"/>
        <v>0</v>
      </c>
      <c r="N17" s="53"/>
    </row>
    <row r="18" spans="1:14" s="50" customFormat="1" ht="15.75">
      <c r="A18" s="8"/>
      <c r="B18" s="55" t="s">
        <v>23</v>
      </c>
      <c r="C18" s="56"/>
      <c r="D18" s="56"/>
      <c r="E18" s="56"/>
      <c r="F18" s="56"/>
      <c r="G18" s="56"/>
      <c r="H18" s="56"/>
      <c r="I18" s="56"/>
      <c r="J18" s="3">
        <f>SUM(J6:J17)</f>
        <v>2596888</v>
      </c>
      <c r="K18" s="4"/>
      <c r="L18" s="5">
        <f>SUM(L6:L17)</f>
        <v>1207552.9200000002</v>
      </c>
      <c r="M18" s="6">
        <f t="shared" si="1"/>
        <v>1207.5529200000001</v>
      </c>
      <c r="N18" s="57"/>
    </row>
    <row r="19" spans="1:14" s="50" customFormat="1" hidden="1">
      <c r="A19" s="19"/>
      <c r="B19" s="33"/>
      <c r="C19" s="56"/>
      <c r="D19" s="56"/>
      <c r="E19" s="56"/>
      <c r="F19" s="56"/>
      <c r="G19" s="56"/>
      <c r="H19" s="56"/>
      <c r="I19" s="56"/>
      <c r="J19" s="3"/>
      <c r="K19" s="18"/>
      <c r="L19" s="5"/>
      <c r="M19" s="2">
        <f t="shared" si="0"/>
        <v>0</v>
      </c>
      <c r="N19" s="58"/>
    </row>
    <row r="20" spans="1:14" s="50" customFormat="1" ht="15" hidden="1" customHeight="1">
      <c r="A20" s="112" t="s">
        <v>24</v>
      </c>
      <c r="B20" s="103" t="s">
        <v>25</v>
      </c>
      <c r="C20" s="103"/>
      <c r="D20" s="103"/>
      <c r="E20" s="103"/>
      <c r="F20" s="103"/>
      <c r="G20" s="103" t="s">
        <v>26</v>
      </c>
      <c r="H20" s="111"/>
      <c r="I20" s="51"/>
      <c r="J20" s="59"/>
      <c r="K20" s="60"/>
      <c r="L20" s="7"/>
      <c r="M20" s="2">
        <f t="shared" si="0"/>
        <v>0</v>
      </c>
      <c r="N20" s="58"/>
    </row>
    <row r="21" spans="1:14" s="50" customFormat="1" hidden="1">
      <c r="A21" s="112"/>
      <c r="B21" s="103"/>
      <c r="C21" s="103"/>
      <c r="D21" s="103"/>
      <c r="E21" s="103"/>
      <c r="F21" s="103"/>
      <c r="G21" s="103"/>
      <c r="H21" s="111"/>
      <c r="I21" s="51"/>
      <c r="J21" s="59"/>
      <c r="K21" s="60"/>
      <c r="L21" s="7"/>
      <c r="M21" s="2">
        <f t="shared" si="0"/>
        <v>0</v>
      </c>
      <c r="N21" s="58"/>
    </row>
    <row r="22" spans="1:14" s="50" customFormat="1" hidden="1">
      <c r="A22" s="112"/>
      <c r="B22" s="103"/>
      <c r="C22" s="103"/>
      <c r="D22" s="103"/>
      <c r="E22" s="103"/>
      <c r="F22" s="103"/>
      <c r="G22" s="103"/>
      <c r="H22" s="111"/>
      <c r="I22" s="51"/>
      <c r="J22" s="59"/>
      <c r="K22" s="60"/>
      <c r="L22" s="7"/>
      <c r="M22" s="53">
        <f>SUM(M6:M18)</f>
        <v>2415.1058400000002</v>
      </c>
      <c r="N22" s="58"/>
    </row>
    <row r="23" spans="1:14" s="50" customFormat="1" hidden="1">
      <c r="A23" s="112"/>
      <c r="B23" s="103"/>
      <c r="C23" s="103"/>
      <c r="D23" s="103"/>
      <c r="E23" s="103"/>
      <c r="F23" s="103"/>
      <c r="G23" s="103"/>
      <c r="H23" s="111"/>
      <c r="I23" s="51"/>
      <c r="J23" s="59"/>
      <c r="K23" s="60"/>
      <c r="L23" s="7"/>
      <c r="M23" s="19"/>
      <c r="N23" s="58"/>
    </row>
    <row r="24" spans="1:14" s="50" customFormat="1" hidden="1">
      <c r="A24" s="112"/>
      <c r="B24" s="103"/>
      <c r="C24" s="103"/>
      <c r="D24" s="103"/>
      <c r="E24" s="103"/>
      <c r="F24" s="103"/>
      <c r="G24" s="103"/>
      <c r="H24" s="111"/>
      <c r="I24" s="51"/>
      <c r="J24" s="59"/>
      <c r="K24" s="60"/>
      <c r="L24" s="7"/>
      <c r="M24" s="19"/>
      <c r="N24" s="58"/>
    </row>
    <row r="25" spans="1:14" s="50" customFormat="1" hidden="1">
      <c r="A25" s="112"/>
      <c r="B25" s="103"/>
      <c r="C25" s="103"/>
      <c r="D25" s="103"/>
      <c r="E25" s="103"/>
      <c r="F25" s="103"/>
      <c r="G25" s="103"/>
      <c r="H25" s="111"/>
      <c r="I25" s="51"/>
      <c r="J25" s="59"/>
      <c r="K25" s="60"/>
      <c r="L25" s="7"/>
      <c r="M25" s="19"/>
      <c r="N25" s="58"/>
    </row>
    <row r="26" spans="1:14" s="50" customFormat="1" hidden="1">
      <c r="A26" s="112"/>
      <c r="B26" s="103"/>
      <c r="C26" s="103"/>
      <c r="D26" s="103"/>
      <c r="E26" s="103"/>
      <c r="F26" s="103"/>
      <c r="G26" s="103"/>
      <c r="H26" s="111"/>
      <c r="I26" s="51"/>
      <c r="J26" s="59"/>
      <c r="K26" s="60"/>
      <c r="L26" s="7"/>
      <c r="M26" s="19"/>
      <c r="N26" s="58"/>
    </row>
    <row r="27" spans="1:14" s="50" customFormat="1" hidden="1">
      <c r="A27" s="112"/>
      <c r="B27" s="103"/>
      <c r="C27" s="103"/>
      <c r="D27" s="103"/>
      <c r="E27" s="103"/>
      <c r="F27" s="103"/>
      <c r="G27" s="103"/>
      <c r="H27" s="111"/>
      <c r="I27" s="51"/>
      <c r="J27" s="59"/>
      <c r="K27" s="60"/>
      <c r="L27" s="7"/>
      <c r="M27" s="19"/>
      <c r="N27" s="58"/>
    </row>
    <row r="28" spans="1:14" s="50" customFormat="1" hidden="1">
      <c r="A28" s="112"/>
      <c r="B28" s="103"/>
      <c r="C28" s="103"/>
      <c r="D28" s="103"/>
      <c r="E28" s="103"/>
      <c r="F28" s="103"/>
      <c r="G28" s="103"/>
      <c r="H28" s="111"/>
      <c r="I28" s="51"/>
      <c r="J28" s="59"/>
      <c r="K28" s="60"/>
      <c r="L28" s="7"/>
      <c r="M28" s="19"/>
      <c r="N28" s="58"/>
    </row>
    <row r="29" spans="1:14" s="50" customFormat="1" hidden="1">
      <c r="A29" s="112"/>
      <c r="B29" s="103"/>
      <c r="C29" s="103"/>
      <c r="D29" s="103"/>
      <c r="E29" s="103"/>
      <c r="F29" s="103"/>
      <c r="G29" s="103"/>
      <c r="H29" s="111"/>
      <c r="I29" s="51"/>
      <c r="J29" s="59"/>
      <c r="K29" s="60"/>
      <c r="L29" s="7"/>
      <c r="M29" s="19"/>
      <c r="N29" s="58"/>
    </row>
    <row r="30" spans="1:14" s="50" customFormat="1" hidden="1">
      <c r="A30" s="112"/>
      <c r="B30" s="103"/>
      <c r="C30" s="103"/>
      <c r="D30" s="103"/>
      <c r="E30" s="103"/>
      <c r="F30" s="103"/>
      <c r="G30" s="103"/>
      <c r="H30" s="111"/>
      <c r="I30" s="51"/>
      <c r="J30" s="59"/>
      <c r="K30" s="60"/>
      <c r="L30" s="7"/>
      <c r="M30" s="19"/>
      <c r="N30" s="58"/>
    </row>
    <row r="31" spans="1:14" s="50" customFormat="1" hidden="1">
      <c r="A31" s="112"/>
      <c r="B31" s="103"/>
      <c r="C31" s="103"/>
      <c r="D31" s="103"/>
      <c r="E31" s="103"/>
      <c r="F31" s="103"/>
      <c r="G31" s="103"/>
      <c r="H31" s="111"/>
      <c r="I31" s="51"/>
      <c r="J31" s="59"/>
      <c r="K31" s="60"/>
      <c r="L31" s="7"/>
      <c r="M31" s="19"/>
      <c r="N31" s="58"/>
    </row>
    <row r="32" spans="1:14" s="50" customFormat="1" hidden="1">
      <c r="A32" s="19"/>
      <c r="B32" s="56" t="s">
        <v>23</v>
      </c>
      <c r="C32" s="56"/>
      <c r="D32" s="56"/>
      <c r="E32" s="56"/>
      <c r="F32" s="56"/>
      <c r="G32" s="56"/>
      <c r="H32" s="56"/>
      <c r="I32" s="56"/>
      <c r="J32" s="3">
        <f>SUM(J20:J31)</f>
        <v>0</v>
      </c>
      <c r="K32" s="60"/>
      <c r="L32" s="7"/>
      <c r="M32" s="19"/>
      <c r="N32" s="58"/>
    </row>
    <row r="33" spans="1:14" s="50" customFormat="1" ht="15" hidden="1" customHeight="1">
      <c r="A33" s="112" t="s">
        <v>24</v>
      </c>
      <c r="B33" s="103" t="s">
        <v>27</v>
      </c>
      <c r="C33" s="103" t="s">
        <v>9</v>
      </c>
      <c r="D33" s="103" t="s">
        <v>28</v>
      </c>
      <c r="E33" s="103" t="s">
        <v>28</v>
      </c>
      <c r="F33" s="103" t="s">
        <v>28</v>
      </c>
      <c r="G33" s="103" t="s">
        <v>29</v>
      </c>
      <c r="H33" s="111" t="s">
        <v>30</v>
      </c>
      <c r="I33" s="51"/>
      <c r="J33" s="59"/>
      <c r="K33" s="60"/>
      <c r="L33" s="7"/>
      <c r="M33" s="19"/>
      <c r="N33" s="58"/>
    </row>
    <row r="34" spans="1:14" s="50" customFormat="1" hidden="1">
      <c r="A34" s="112"/>
      <c r="B34" s="103"/>
      <c r="C34" s="103"/>
      <c r="D34" s="103"/>
      <c r="E34" s="103"/>
      <c r="F34" s="103"/>
      <c r="G34" s="103"/>
      <c r="H34" s="111"/>
      <c r="I34" s="51"/>
      <c r="J34" s="59"/>
      <c r="K34" s="60"/>
      <c r="L34" s="7"/>
      <c r="M34" s="19"/>
      <c r="N34" s="58"/>
    </row>
    <row r="35" spans="1:14" s="50" customFormat="1" hidden="1">
      <c r="A35" s="112"/>
      <c r="B35" s="103"/>
      <c r="C35" s="103"/>
      <c r="D35" s="103"/>
      <c r="E35" s="103"/>
      <c r="F35" s="103"/>
      <c r="G35" s="103"/>
      <c r="H35" s="111"/>
      <c r="I35" s="51"/>
      <c r="J35" s="59"/>
      <c r="K35" s="60"/>
      <c r="L35" s="7"/>
      <c r="M35" s="19"/>
      <c r="N35" s="58"/>
    </row>
    <row r="36" spans="1:14" s="50" customFormat="1" hidden="1">
      <c r="A36" s="112"/>
      <c r="B36" s="103"/>
      <c r="C36" s="103"/>
      <c r="D36" s="103"/>
      <c r="E36" s="103"/>
      <c r="F36" s="103"/>
      <c r="G36" s="103"/>
      <c r="H36" s="111"/>
      <c r="I36" s="51"/>
      <c r="J36" s="59"/>
      <c r="K36" s="60"/>
      <c r="L36" s="7"/>
      <c r="M36" s="19"/>
      <c r="N36" s="58"/>
    </row>
    <row r="37" spans="1:14" s="50" customFormat="1" hidden="1">
      <c r="A37" s="112"/>
      <c r="B37" s="103"/>
      <c r="C37" s="103"/>
      <c r="D37" s="103"/>
      <c r="E37" s="103"/>
      <c r="F37" s="103"/>
      <c r="G37" s="103"/>
      <c r="H37" s="111"/>
      <c r="I37" s="51"/>
      <c r="J37" s="59"/>
      <c r="K37" s="60"/>
      <c r="L37" s="7"/>
      <c r="M37" s="19"/>
      <c r="N37" s="58"/>
    </row>
    <row r="38" spans="1:14" s="50" customFormat="1" hidden="1">
      <c r="A38" s="112"/>
      <c r="B38" s="103"/>
      <c r="C38" s="103"/>
      <c r="D38" s="103"/>
      <c r="E38" s="103"/>
      <c r="F38" s="103"/>
      <c r="G38" s="103"/>
      <c r="H38" s="111"/>
      <c r="I38" s="51"/>
      <c r="J38" s="59"/>
      <c r="K38" s="60"/>
      <c r="L38" s="7"/>
      <c r="M38" s="19"/>
      <c r="N38" s="58"/>
    </row>
    <row r="39" spans="1:14" s="50" customFormat="1" hidden="1">
      <c r="A39" s="112"/>
      <c r="B39" s="103"/>
      <c r="C39" s="103"/>
      <c r="D39" s="103"/>
      <c r="E39" s="103"/>
      <c r="F39" s="103"/>
      <c r="G39" s="103"/>
      <c r="H39" s="111"/>
      <c r="I39" s="51"/>
      <c r="J39" s="59"/>
      <c r="K39" s="60"/>
      <c r="L39" s="7"/>
      <c r="M39" s="19"/>
      <c r="N39" s="58"/>
    </row>
    <row r="40" spans="1:14" s="50" customFormat="1" hidden="1">
      <c r="A40" s="112"/>
      <c r="B40" s="103"/>
      <c r="C40" s="103"/>
      <c r="D40" s="103"/>
      <c r="E40" s="103"/>
      <c r="F40" s="103"/>
      <c r="G40" s="103"/>
      <c r="H40" s="111"/>
      <c r="I40" s="51"/>
      <c r="J40" s="59"/>
      <c r="K40" s="60"/>
      <c r="L40" s="7"/>
      <c r="M40" s="19"/>
      <c r="N40" s="58"/>
    </row>
    <row r="41" spans="1:14" s="50" customFormat="1" hidden="1">
      <c r="A41" s="112"/>
      <c r="B41" s="103"/>
      <c r="C41" s="103"/>
      <c r="D41" s="103"/>
      <c r="E41" s="103"/>
      <c r="F41" s="103"/>
      <c r="G41" s="103"/>
      <c r="H41" s="111"/>
      <c r="I41" s="51"/>
      <c r="J41" s="59"/>
      <c r="K41" s="60"/>
      <c r="L41" s="7"/>
      <c r="M41" s="19"/>
      <c r="N41" s="58"/>
    </row>
    <row r="42" spans="1:14" s="50" customFormat="1" hidden="1">
      <c r="A42" s="112"/>
      <c r="B42" s="103"/>
      <c r="C42" s="103"/>
      <c r="D42" s="103"/>
      <c r="E42" s="103"/>
      <c r="F42" s="103"/>
      <c r="G42" s="103"/>
      <c r="H42" s="111"/>
      <c r="I42" s="51"/>
      <c r="J42" s="59"/>
      <c r="K42" s="60"/>
      <c r="L42" s="7"/>
      <c r="M42" s="19"/>
      <c r="N42" s="58"/>
    </row>
    <row r="43" spans="1:14" s="50" customFormat="1" hidden="1">
      <c r="A43" s="112"/>
      <c r="B43" s="103"/>
      <c r="C43" s="103"/>
      <c r="D43" s="103"/>
      <c r="E43" s="103"/>
      <c r="F43" s="103"/>
      <c r="G43" s="103"/>
      <c r="H43" s="111"/>
      <c r="I43" s="51"/>
      <c r="J43" s="59"/>
      <c r="K43" s="60"/>
      <c r="L43" s="7"/>
      <c r="M43" s="19"/>
      <c r="N43" s="58"/>
    </row>
    <row r="44" spans="1:14" s="50" customFormat="1" hidden="1">
      <c r="A44" s="112"/>
      <c r="B44" s="103"/>
      <c r="C44" s="103"/>
      <c r="D44" s="103"/>
      <c r="E44" s="103"/>
      <c r="F44" s="103"/>
      <c r="G44" s="103"/>
      <c r="H44" s="111"/>
      <c r="I44" s="51"/>
      <c r="J44" s="59"/>
      <c r="K44" s="60"/>
      <c r="L44" s="7"/>
      <c r="M44" s="19"/>
      <c r="N44" s="58"/>
    </row>
    <row r="45" spans="1:14" s="50" customFormat="1" hidden="1">
      <c r="A45" s="19"/>
      <c r="B45" s="56" t="s">
        <v>23</v>
      </c>
      <c r="C45" s="56"/>
      <c r="D45" s="56"/>
      <c r="E45" s="56"/>
      <c r="F45" s="56"/>
      <c r="G45" s="56"/>
      <c r="H45" s="56"/>
      <c r="I45" s="56"/>
      <c r="J45" s="3">
        <f>SUM(J33:J44)</f>
        <v>0</v>
      </c>
      <c r="K45" s="60"/>
      <c r="L45" s="7"/>
      <c r="M45" s="19"/>
      <c r="N45" s="58"/>
    </row>
    <row r="46" spans="1:14" s="50" customFormat="1" ht="15.75" customHeight="1">
      <c r="A46" s="103">
        <v>2</v>
      </c>
      <c r="B46" s="103" t="s">
        <v>43</v>
      </c>
      <c r="C46" s="103" t="s">
        <v>9</v>
      </c>
      <c r="D46" s="103" t="s">
        <v>9</v>
      </c>
      <c r="E46" s="103" t="s">
        <v>9</v>
      </c>
      <c r="F46" s="103" t="s">
        <v>9</v>
      </c>
      <c r="G46" s="103" t="s">
        <v>46</v>
      </c>
      <c r="H46" s="103" t="s">
        <v>47</v>
      </c>
      <c r="I46" s="51" t="s">
        <v>11</v>
      </c>
      <c r="J46" s="52">
        <v>127689</v>
      </c>
      <c r="K46" s="4">
        <v>0.93</v>
      </c>
      <c r="L46" s="2">
        <v>59375.39</v>
      </c>
      <c r="M46" s="2">
        <f t="shared" ref="M46:M109" si="2">L46/1000</f>
        <v>59.375389999999996</v>
      </c>
      <c r="N46" s="58"/>
    </row>
    <row r="47" spans="1:14" s="50" customFormat="1" ht="15.75" customHeight="1">
      <c r="A47" s="103"/>
      <c r="B47" s="103"/>
      <c r="C47" s="103"/>
      <c r="D47" s="103"/>
      <c r="E47" s="103"/>
      <c r="F47" s="103"/>
      <c r="G47" s="103"/>
      <c r="H47" s="103"/>
      <c r="I47" s="51" t="s">
        <v>12</v>
      </c>
      <c r="J47" s="52">
        <v>127689</v>
      </c>
      <c r="K47" s="4">
        <v>0.93</v>
      </c>
      <c r="L47" s="2">
        <v>59375.39</v>
      </c>
      <c r="M47" s="2">
        <f t="shared" si="2"/>
        <v>59.375389999999996</v>
      </c>
      <c r="N47" s="58"/>
    </row>
    <row r="48" spans="1:14" s="50" customFormat="1" ht="15.75" customHeight="1">
      <c r="A48" s="103"/>
      <c r="B48" s="103"/>
      <c r="C48" s="103"/>
      <c r="D48" s="103"/>
      <c r="E48" s="103"/>
      <c r="F48" s="103"/>
      <c r="G48" s="103"/>
      <c r="H48" s="103"/>
      <c r="I48" s="51" t="s">
        <v>13</v>
      </c>
      <c r="J48" s="52">
        <v>127689</v>
      </c>
      <c r="K48" s="4">
        <v>0.93</v>
      </c>
      <c r="L48" s="2">
        <v>59375.39</v>
      </c>
      <c r="M48" s="2">
        <f t="shared" si="2"/>
        <v>59.375389999999996</v>
      </c>
      <c r="N48" s="58"/>
    </row>
    <row r="49" spans="1:14" s="50" customFormat="1" ht="15.75" customHeight="1">
      <c r="A49" s="103"/>
      <c r="B49" s="103"/>
      <c r="C49" s="103"/>
      <c r="D49" s="103"/>
      <c r="E49" s="103"/>
      <c r="F49" s="103"/>
      <c r="G49" s="103"/>
      <c r="H49" s="103"/>
      <c r="I49" s="51" t="s">
        <v>14</v>
      </c>
      <c r="J49" s="52">
        <v>127689</v>
      </c>
      <c r="K49" s="4">
        <v>0.93</v>
      </c>
      <c r="L49" s="2">
        <v>59375.39</v>
      </c>
      <c r="M49" s="2">
        <f t="shared" si="2"/>
        <v>59.375389999999996</v>
      </c>
      <c r="N49" s="58"/>
    </row>
    <row r="50" spans="1:14" s="50" customFormat="1" ht="15.75" customHeight="1">
      <c r="A50" s="103"/>
      <c r="B50" s="103"/>
      <c r="C50" s="103"/>
      <c r="D50" s="103"/>
      <c r="E50" s="103"/>
      <c r="F50" s="103"/>
      <c r="G50" s="103"/>
      <c r="H50" s="103"/>
      <c r="I50" s="51" t="s">
        <v>15</v>
      </c>
      <c r="J50" s="52">
        <v>127689</v>
      </c>
      <c r="K50" s="4">
        <v>0.93</v>
      </c>
      <c r="L50" s="2">
        <v>59375.39</v>
      </c>
      <c r="M50" s="2">
        <f t="shared" si="2"/>
        <v>59.375389999999996</v>
      </c>
      <c r="N50" s="58"/>
    </row>
    <row r="51" spans="1:14" s="50" customFormat="1" ht="15.75" customHeight="1">
      <c r="A51" s="103"/>
      <c r="B51" s="103"/>
      <c r="C51" s="103"/>
      <c r="D51" s="103"/>
      <c r="E51" s="103"/>
      <c r="F51" s="103"/>
      <c r="G51" s="103"/>
      <c r="H51" s="103"/>
      <c r="I51" s="51" t="s">
        <v>16</v>
      </c>
      <c r="J51" s="52">
        <v>127689</v>
      </c>
      <c r="K51" s="4">
        <v>0.93</v>
      </c>
      <c r="L51" s="2">
        <v>59375.39</v>
      </c>
      <c r="M51" s="2">
        <f t="shared" si="2"/>
        <v>59.375389999999996</v>
      </c>
      <c r="N51" s="58"/>
    </row>
    <row r="52" spans="1:14" s="50" customFormat="1" ht="15.75" customHeight="1">
      <c r="A52" s="103"/>
      <c r="B52" s="103"/>
      <c r="C52" s="103"/>
      <c r="D52" s="103"/>
      <c r="E52" s="103"/>
      <c r="F52" s="103"/>
      <c r="G52" s="103"/>
      <c r="H52" s="103"/>
      <c r="I52" s="51" t="s">
        <v>17</v>
      </c>
      <c r="J52" s="52">
        <v>127689</v>
      </c>
      <c r="K52" s="4">
        <v>0.93</v>
      </c>
      <c r="L52" s="2">
        <v>59375.39</v>
      </c>
      <c r="M52" s="2">
        <f t="shared" si="2"/>
        <v>59.375389999999996</v>
      </c>
      <c r="N52" s="58"/>
    </row>
    <row r="53" spans="1:14" s="50" customFormat="1" ht="15.75" customHeight="1">
      <c r="A53" s="103"/>
      <c r="B53" s="103"/>
      <c r="C53" s="103"/>
      <c r="D53" s="103"/>
      <c r="E53" s="103"/>
      <c r="F53" s="103"/>
      <c r="G53" s="103"/>
      <c r="H53" s="103"/>
      <c r="I53" s="51" t="s">
        <v>18</v>
      </c>
      <c r="J53" s="52">
        <v>127689</v>
      </c>
      <c r="K53" s="4">
        <v>0.93</v>
      </c>
      <c r="L53" s="2">
        <v>59375.39</v>
      </c>
      <c r="M53" s="2">
        <f t="shared" si="2"/>
        <v>59.375389999999996</v>
      </c>
      <c r="N53" s="58"/>
    </row>
    <row r="54" spans="1:14" s="50" customFormat="1" ht="15.75" customHeight="1">
      <c r="A54" s="103"/>
      <c r="B54" s="103"/>
      <c r="C54" s="103"/>
      <c r="D54" s="103"/>
      <c r="E54" s="103"/>
      <c r="F54" s="103"/>
      <c r="G54" s="103"/>
      <c r="H54" s="103"/>
      <c r="I54" s="51" t="s">
        <v>19</v>
      </c>
      <c r="J54" s="52">
        <v>127689</v>
      </c>
      <c r="K54" s="4">
        <v>0.93</v>
      </c>
      <c r="L54" s="2">
        <v>59375.39</v>
      </c>
      <c r="M54" s="2">
        <f t="shared" si="2"/>
        <v>59.375389999999996</v>
      </c>
      <c r="N54" s="58"/>
    </row>
    <row r="55" spans="1:14" s="50" customFormat="1" ht="15.75" customHeight="1">
      <c r="A55" s="103"/>
      <c r="B55" s="103"/>
      <c r="C55" s="103"/>
      <c r="D55" s="103"/>
      <c r="E55" s="103"/>
      <c r="F55" s="103"/>
      <c r="G55" s="103"/>
      <c r="H55" s="103"/>
      <c r="I55" s="51" t="s">
        <v>20</v>
      </c>
      <c r="J55" s="52">
        <v>127689</v>
      </c>
      <c r="K55" s="4">
        <v>0.93</v>
      </c>
      <c r="L55" s="2">
        <v>59375.39</v>
      </c>
      <c r="M55" s="2">
        <f t="shared" si="2"/>
        <v>59.375389999999996</v>
      </c>
      <c r="N55" s="58"/>
    </row>
    <row r="56" spans="1:14" s="50" customFormat="1" ht="15.75" customHeight="1">
      <c r="A56" s="103"/>
      <c r="B56" s="103"/>
      <c r="C56" s="103"/>
      <c r="D56" s="103"/>
      <c r="E56" s="103"/>
      <c r="F56" s="103"/>
      <c r="G56" s="103"/>
      <c r="H56" s="103"/>
      <c r="I56" s="51" t="s">
        <v>21</v>
      </c>
      <c r="J56" s="52">
        <v>127689</v>
      </c>
      <c r="K56" s="4">
        <v>0.93</v>
      </c>
      <c r="L56" s="2">
        <v>59375.39</v>
      </c>
      <c r="M56" s="2">
        <f t="shared" si="2"/>
        <v>59.375389999999996</v>
      </c>
      <c r="N56" s="58"/>
    </row>
    <row r="57" spans="1:14" s="50" customFormat="1" ht="16.5" customHeight="1">
      <c r="A57" s="103"/>
      <c r="B57" s="103"/>
      <c r="C57" s="103"/>
      <c r="D57" s="103"/>
      <c r="E57" s="103"/>
      <c r="F57" s="103"/>
      <c r="G57" s="103"/>
      <c r="H57" s="103"/>
      <c r="I57" s="54" t="s">
        <v>22</v>
      </c>
      <c r="J57" s="52">
        <v>127698.74</v>
      </c>
      <c r="K57" s="4">
        <v>0.93</v>
      </c>
      <c r="L57" s="2">
        <v>59379.86</v>
      </c>
      <c r="M57" s="2">
        <f t="shared" si="2"/>
        <v>59.379860000000001</v>
      </c>
      <c r="N57" s="58"/>
    </row>
    <row r="58" spans="1:14" s="50" customFormat="1" ht="19.5" thickBot="1">
      <c r="A58" s="8"/>
      <c r="B58" s="9" t="s">
        <v>23</v>
      </c>
      <c r="C58" s="10"/>
      <c r="D58" s="10"/>
      <c r="E58" s="10"/>
      <c r="F58" s="10"/>
      <c r="G58" s="10"/>
      <c r="H58" s="10"/>
      <c r="I58" s="11">
        <f>J58+J18</f>
        <v>4129165.74</v>
      </c>
      <c r="J58" s="12">
        <f>SUM(J46:J57)</f>
        <v>1532277.74</v>
      </c>
      <c r="K58" s="13"/>
      <c r="L58" s="14">
        <f>SUM(L46:L57)</f>
        <v>712509.15</v>
      </c>
      <c r="M58" s="6">
        <f t="shared" si="2"/>
        <v>712.50914999999998</v>
      </c>
      <c r="N58" s="61">
        <f>+M58+M18</f>
        <v>1920.0620699999999</v>
      </c>
    </row>
    <row r="59" spans="1:14" s="50" customFormat="1">
      <c r="A59" s="103">
        <v>3</v>
      </c>
      <c r="B59" s="106" t="s">
        <v>48</v>
      </c>
      <c r="C59" s="105" t="s">
        <v>9</v>
      </c>
      <c r="D59" s="105" t="s">
        <v>9</v>
      </c>
      <c r="E59" s="105" t="s">
        <v>9</v>
      </c>
      <c r="F59" s="106" t="s">
        <v>9</v>
      </c>
      <c r="G59" s="105" t="s">
        <v>31</v>
      </c>
      <c r="H59" s="105" t="s">
        <v>49</v>
      </c>
      <c r="I59" s="62" t="s">
        <v>11</v>
      </c>
      <c r="J59" s="63">
        <v>121457.99</v>
      </c>
      <c r="K59" s="64">
        <v>0.9</v>
      </c>
      <c r="L59" s="15">
        <f t="shared" ref="L59:L70" si="3">J59*0.5*K59</f>
        <v>54656.095500000003</v>
      </c>
      <c r="M59" s="2">
        <f t="shared" si="2"/>
        <v>54.656095500000006</v>
      </c>
      <c r="N59" s="65"/>
    </row>
    <row r="60" spans="1:14" s="50" customFormat="1">
      <c r="A60" s="103"/>
      <c r="B60" s="103"/>
      <c r="C60" s="105"/>
      <c r="D60" s="105"/>
      <c r="E60" s="105"/>
      <c r="F60" s="103"/>
      <c r="G60" s="105"/>
      <c r="H60" s="105"/>
      <c r="I60" s="51" t="s">
        <v>12</v>
      </c>
      <c r="J60" s="16">
        <v>121457.99</v>
      </c>
      <c r="K60" s="66">
        <v>0.9</v>
      </c>
      <c r="L60" s="2">
        <f t="shared" si="3"/>
        <v>54656.095500000003</v>
      </c>
      <c r="M60" s="2">
        <f t="shared" si="2"/>
        <v>54.656095500000006</v>
      </c>
      <c r="N60" s="53"/>
    </row>
    <row r="61" spans="1:14" s="50" customFormat="1">
      <c r="A61" s="103"/>
      <c r="B61" s="103"/>
      <c r="C61" s="105"/>
      <c r="D61" s="105"/>
      <c r="E61" s="105"/>
      <c r="F61" s="103"/>
      <c r="G61" s="105"/>
      <c r="H61" s="105"/>
      <c r="I61" s="51" t="s">
        <v>13</v>
      </c>
      <c r="J61" s="16">
        <v>121457.99</v>
      </c>
      <c r="K61" s="66">
        <v>0.9</v>
      </c>
      <c r="L61" s="2">
        <f t="shared" si="3"/>
        <v>54656.095500000003</v>
      </c>
      <c r="M61" s="2">
        <f t="shared" si="2"/>
        <v>54.656095500000006</v>
      </c>
      <c r="N61" s="53"/>
    </row>
    <row r="62" spans="1:14" s="50" customFormat="1">
      <c r="A62" s="103"/>
      <c r="B62" s="103"/>
      <c r="C62" s="105"/>
      <c r="D62" s="105"/>
      <c r="E62" s="105"/>
      <c r="F62" s="103"/>
      <c r="G62" s="105"/>
      <c r="H62" s="105"/>
      <c r="I62" s="51" t="s">
        <v>14</v>
      </c>
      <c r="J62" s="16">
        <v>121457.99</v>
      </c>
      <c r="K62" s="66">
        <v>0.9</v>
      </c>
      <c r="L62" s="2">
        <f t="shared" si="3"/>
        <v>54656.095500000003</v>
      </c>
      <c r="M62" s="2">
        <f t="shared" si="2"/>
        <v>54.656095500000006</v>
      </c>
      <c r="N62" s="53"/>
    </row>
    <row r="63" spans="1:14" s="50" customFormat="1">
      <c r="A63" s="103"/>
      <c r="B63" s="103"/>
      <c r="C63" s="105"/>
      <c r="D63" s="105"/>
      <c r="E63" s="105"/>
      <c r="F63" s="103"/>
      <c r="G63" s="105"/>
      <c r="H63" s="105"/>
      <c r="I63" s="51" t="s">
        <v>15</v>
      </c>
      <c r="J63" s="16">
        <v>121457.99</v>
      </c>
      <c r="K63" s="66">
        <v>0.9</v>
      </c>
      <c r="L63" s="2">
        <f t="shared" si="3"/>
        <v>54656.095500000003</v>
      </c>
      <c r="M63" s="2">
        <f t="shared" si="2"/>
        <v>54.656095500000006</v>
      </c>
      <c r="N63" s="53"/>
    </row>
    <row r="64" spans="1:14" s="50" customFormat="1">
      <c r="A64" s="103"/>
      <c r="B64" s="103"/>
      <c r="C64" s="105"/>
      <c r="D64" s="105"/>
      <c r="E64" s="105"/>
      <c r="F64" s="103"/>
      <c r="G64" s="105"/>
      <c r="H64" s="105"/>
      <c r="I64" s="51" t="s">
        <v>16</v>
      </c>
      <c r="J64" s="16">
        <v>121457.99</v>
      </c>
      <c r="K64" s="66">
        <v>0.9</v>
      </c>
      <c r="L64" s="2">
        <f t="shared" si="3"/>
        <v>54656.095500000003</v>
      </c>
      <c r="M64" s="2">
        <f t="shared" si="2"/>
        <v>54.656095500000006</v>
      </c>
      <c r="N64" s="53"/>
    </row>
    <row r="65" spans="1:49" s="50" customFormat="1">
      <c r="A65" s="103"/>
      <c r="B65" s="103"/>
      <c r="C65" s="105"/>
      <c r="D65" s="105"/>
      <c r="E65" s="105"/>
      <c r="F65" s="103"/>
      <c r="G65" s="105"/>
      <c r="H65" s="105"/>
      <c r="I65" s="51" t="s">
        <v>17</v>
      </c>
      <c r="J65" s="16">
        <v>121457.99</v>
      </c>
      <c r="K65" s="66">
        <v>0.9</v>
      </c>
      <c r="L65" s="2">
        <f t="shared" si="3"/>
        <v>54656.095500000003</v>
      </c>
      <c r="M65" s="2">
        <f t="shared" si="2"/>
        <v>54.656095500000006</v>
      </c>
      <c r="N65" s="53"/>
    </row>
    <row r="66" spans="1:49" s="50" customFormat="1">
      <c r="A66" s="103"/>
      <c r="B66" s="103"/>
      <c r="C66" s="105"/>
      <c r="D66" s="105"/>
      <c r="E66" s="105"/>
      <c r="F66" s="103"/>
      <c r="G66" s="105"/>
      <c r="H66" s="105"/>
      <c r="I66" s="51" t="s">
        <v>18</v>
      </c>
      <c r="J66" s="16">
        <v>121457.99</v>
      </c>
      <c r="K66" s="66">
        <v>0.9</v>
      </c>
      <c r="L66" s="2">
        <f t="shared" si="3"/>
        <v>54656.095500000003</v>
      </c>
      <c r="M66" s="2">
        <f t="shared" si="2"/>
        <v>54.656095500000006</v>
      </c>
      <c r="N66" s="53"/>
    </row>
    <row r="67" spans="1:49" s="19" customFormat="1">
      <c r="A67" s="103"/>
      <c r="B67" s="103"/>
      <c r="C67" s="105"/>
      <c r="D67" s="105"/>
      <c r="E67" s="105"/>
      <c r="F67" s="103"/>
      <c r="G67" s="105"/>
      <c r="H67" s="105"/>
      <c r="I67" s="51" t="s">
        <v>19</v>
      </c>
      <c r="J67" s="16">
        <v>121457.99</v>
      </c>
      <c r="K67" s="66">
        <v>0.9</v>
      </c>
      <c r="L67" s="2">
        <f t="shared" si="3"/>
        <v>54656.095500000003</v>
      </c>
      <c r="M67" s="2">
        <f t="shared" si="2"/>
        <v>54.656095500000006</v>
      </c>
      <c r="N67" s="58"/>
      <c r="O67" s="67"/>
      <c r="P67" s="67"/>
      <c r="Q67" s="67"/>
      <c r="R67" s="67"/>
      <c r="S67" s="67"/>
      <c r="T67" s="67"/>
      <c r="U67" s="67"/>
      <c r="V67" s="67"/>
      <c r="W67" s="67"/>
      <c r="X67" s="67"/>
      <c r="Y67" s="67"/>
      <c r="Z67" s="67"/>
      <c r="AA67" s="67"/>
      <c r="AB67" s="67"/>
      <c r="AC67" s="67"/>
      <c r="AD67" s="67"/>
      <c r="AE67" s="67"/>
      <c r="AF67" s="67"/>
      <c r="AG67" s="67"/>
      <c r="AH67" s="67"/>
      <c r="AI67" s="67"/>
      <c r="AJ67" s="67"/>
      <c r="AK67" s="67"/>
      <c r="AL67" s="67"/>
      <c r="AM67" s="67"/>
      <c r="AN67" s="67"/>
      <c r="AO67" s="67"/>
      <c r="AP67" s="67"/>
      <c r="AQ67" s="67"/>
      <c r="AR67" s="67"/>
      <c r="AS67" s="67"/>
      <c r="AT67" s="67"/>
      <c r="AU67" s="67"/>
      <c r="AV67" s="67"/>
      <c r="AW67" s="67"/>
    </row>
    <row r="68" spans="1:49" s="19" customFormat="1">
      <c r="A68" s="103"/>
      <c r="B68" s="103"/>
      <c r="C68" s="105"/>
      <c r="D68" s="105"/>
      <c r="E68" s="105"/>
      <c r="F68" s="103"/>
      <c r="G68" s="105"/>
      <c r="H68" s="105"/>
      <c r="I68" s="51" t="s">
        <v>20</v>
      </c>
      <c r="J68" s="16">
        <v>121457.99</v>
      </c>
      <c r="K68" s="66">
        <v>0.9</v>
      </c>
      <c r="L68" s="2">
        <f t="shared" si="3"/>
        <v>54656.095500000003</v>
      </c>
      <c r="M68" s="2">
        <f t="shared" si="2"/>
        <v>54.656095500000006</v>
      </c>
      <c r="N68" s="58"/>
      <c r="O68" s="67"/>
      <c r="P68" s="67"/>
      <c r="Q68" s="67"/>
      <c r="R68" s="67"/>
      <c r="S68" s="67"/>
      <c r="T68" s="67"/>
      <c r="U68" s="67"/>
      <c r="V68" s="67"/>
      <c r="W68" s="67"/>
      <c r="X68" s="67"/>
      <c r="Y68" s="67"/>
      <c r="Z68" s="67"/>
      <c r="AA68" s="67"/>
      <c r="AB68" s="67"/>
      <c r="AC68" s="67"/>
      <c r="AD68" s="67"/>
      <c r="AE68" s="67"/>
      <c r="AF68" s="67"/>
      <c r="AG68" s="67"/>
      <c r="AH68" s="67"/>
      <c r="AI68" s="67"/>
      <c r="AJ68" s="67"/>
      <c r="AK68" s="67"/>
      <c r="AL68" s="67"/>
      <c r="AM68" s="67"/>
      <c r="AN68" s="67"/>
      <c r="AO68" s="67"/>
      <c r="AP68" s="67"/>
      <c r="AQ68" s="67"/>
      <c r="AR68" s="67"/>
      <c r="AS68" s="67"/>
      <c r="AT68" s="67"/>
      <c r="AU68" s="67"/>
      <c r="AV68" s="67"/>
      <c r="AW68" s="67"/>
    </row>
    <row r="69" spans="1:49" s="19" customFormat="1">
      <c r="A69" s="103"/>
      <c r="B69" s="103"/>
      <c r="C69" s="105"/>
      <c r="D69" s="105"/>
      <c r="E69" s="105"/>
      <c r="F69" s="103"/>
      <c r="G69" s="105"/>
      <c r="H69" s="105"/>
      <c r="I69" s="51" t="s">
        <v>21</v>
      </c>
      <c r="J69" s="16">
        <v>121457.99</v>
      </c>
      <c r="K69" s="66">
        <v>0.9</v>
      </c>
      <c r="L69" s="2">
        <f t="shared" si="3"/>
        <v>54656.095500000003</v>
      </c>
      <c r="M69" s="2">
        <f t="shared" si="2"/>
        <v>54.656095500000006</v>
      </c>
      <c r="N69" s="58"/>
      <c r="O69" s="67"/>
      <c r="P69" s="67"/>
      <c r="Q69" s="67"/>
      <c r="R69" s="67"/>
      <c r="S69" s="67"/>
      <c r="T69" s="67"/>
      <c r="U69" s="67"/>
      <c r="V69" s="67"/>
      <c r="W69" s="67"/>
      <c r="X69" s="67"/>
      <c r="Y69" s="67"/>
      <c r="Z69" s="67"/>
      <c r="AA69" s="67"/>
      <c r="AB69" s="67"/>
      <c r="AC69" s="67"/>
      <c r="AD69" s="67"/>
      <c r="AE69" s="67"/>
      <c r="AF69" s="67"/>
      <c r="AG69" s="67"/>
      <c r="AH69" s="67"/>
      <c r="AI69" s="67"/>
      <c r="AJ69" s="67"/>
      <c r="AK69" s="67"/>
      <c r="AL69" s="67"/>
      <c r="AM69" s="67"/>
      <c r="AN69" s="67"/>
      <c r="AO69" s="67"/>
      <c r="AP69" s="67"/>
      <c r="AQ69" s="67"/>
      <c r="AR69" s="67"/>
      <c r="AS69" s="67"/>
      <c r="AT69" s="67"/>
      <c r="AU69" s="67"/>
      <c r="AV69" s="67"/>
      <c r="AW69" s="67"/>
    </row>
    <row r="70" spans="1:49" s="69" customFormat="1">
      <c r="A70" s="103"/>
      <c r="B70" s="103"/>
      <c r="C70" s="106"/>
      <c r="D70" s="106"/>
      <c r="E70" s="106"/>
      <c r="F70" s="103"/>
      <c r="G70" s="106"/>
      <c r="H70" s="106"/>
      <c r="I70" s="54" t="s">
        <v>22</v>
      </c>
      <c r="J70" s="68">
        <v>121457.99</v>
      </c>
      <c r="K70" s="66">
        <v>0.9</v>
      </c>
      <c r="L70" s="2">
        <f t="shared" si="3"/>
        <v>54656.095500000003</v>
      </c>
      <c r="M70" s="2">
        <f t="shared" si="2"/>
        <v>54.656095500000006</v>
      </c>
      <c r="N70" s="58"/>
      <c r="O70" s="67"/>
      <c r="P70" s="67"/>
      <c r="Q70" s="67"/>
      <c r="R70" s="67"/>
      <c r="S70" s="67"/>
      <c r="T70" s="67"/>
      <c r="U70" s="67"/>
      <c r="V70" s="67"/>
      <c r="W70" s="67"/>
      <c r="X70" s="67"/>
      <c r="Y70" s="67"/>
      <c r="Z70" s="67"/>
      <c r="AA70" s="67"/>
      <c r="AB70" s="67"/>
      <c r="AC70" s="67"/>
      <c r="AD70" s="67"/>
      <c r="AE70" s="67"/>
      <c r="AF70" s="67"/>
      <c r="AG70" s="67"/>
      <c r="AH70" s="67"/>
      <c r="AI70" s="67"/>
      <c r="AJ70" s="67"/>
      <c r="AK70" s="67"/>
      <c r="AL70" s="67"/>
      <c r="AM70" s="67"/>
      <c r="AN70" s="67"/>
      <c r="AO70" s="67"/>
      <c r="AP70" s="67"/>
      <c r="AQ70" s="67"/>
      <c r="AR70" s="67"/>
      <c r="AS70" s="67"/>
      <c r="AT70" s="67"/>
      <c r="AU70" s="67"/>
      <c r="AV70" s="67"/>
      <c r="AW70" s="67"/>
    </row>
    <row r="71" spans="1:49" s="19" customFormat="1">
      <c r="B71" s="33" t="s">
        <v>23</v>
      </c>
      <c r="C71" s="17"/>
      <c r="D71" s="17"/>
      <c r="E71" s="17"/>
      <c r="F71" s="17"/>
      <c r="G71" s="17"/>
      <c r="H71" s="17"/>
      <c r="I71" s="17"/>
      <c r="J71" s="3">
        <f>SUM(J59:J70)</f>
        <v>1457495.8800000001</v>
      </c>
      <c r="K71" s="18"/>
      <c r="L71" s="5">
        <f>SUM(L59:L70)</f>
        <v>655873.14600000018</v>
      </c>
      <c r="M71" s="6">
        <f t="shared" si="2"/>
        <v>655.87314600000013</v>
      </c>
      <c r="N71" s="58"/>
      <c r="O71" s="67"/>
      <c r="P71" s="67"/>
      <c r="Q71" s="67"/>
      <c r="R71" s="67"/>
      <c r="S71" s="67"/>
      <c r="T71" s="67"/>
      <c r="U71" s="67"/>
      <c r="V71" s="67"/>
      <c r="W71" s="67"/>
      <c r="X71" s="67"/>
      <c r="Y71" s="67"/>
      <c r="Z71" s="67"/>
      <c r="AA71" s="67"/>
      <c r="AB71" s="67"/>
      <c r="AC71" s="67"/>
      <c r="AD71" s="67"/>
      <c r="AE71" s="67"/>
      <c r="AF71" s="67"/>
      <c r="AG71" s="67"/>
      <c r="AH71" s="67"/>
      <c r="AI71" s="67"/>
      <c r="AJ71" s="67"/>
      <c r="AK71" s="67"/>
      <c r="AL71" s="67"/>
      <c r="AM71" s="67"/>
      <c r="AN71" s="67"/>
      <c r="AO71" s="67"/>
      <c r="AP71" s="67"/>
      <c r="AQ71" s="67"/>
      <c r="AR71" s="67"/>
      <c r="AS71" s="67"/>
      <c r="AT71" s="67"/>
      <c r="AU71" s="67"/>
      <c r="AV71" s="67"/>
      <c r="AW71" s="67"/>
    </row>
    <row r="72" spans="1:49" s="50" customFormat="1">
      <c r="A72" s="103">
        <v>4</v>
      </c>
      <c r="B72" s="106" t="s">
        <v>48</v>
      </c>
      <c r="C72" s="104" t="s">
        <v>9</v>
      </c>
      <c r="D72" s="104" t="s">
        <v>9</v>
      </c>
      <c r="E72" s="104" t="s">
        <v>9</v>
      </c>
      <c r="F72" s="103" t="s">
        <v>9</v>
      </c>
      <c r="G72" s="104" t="s">
        <v>50</v>
      </c>
      <c r="H72" s="104" t="s">
        <v>51</v>
      </c>
      <c r="I72" s="51" t="s">
        <v>11</v>
      </c>
      <c r="J72" s="16">
        <v>79128.899999999994</v>
      </c>
      <c r="K72" s="66">
        <v>0.9</v>
      </c>
      <c r="L72" s="2">
        <f t="shared" ref="L72:L83" si="4">J72*0.5*K72</f>
        <v>35608.004999999997</v>
      </c>
      <c r="M72" s="2">
        <f t="shared" si="2"/>
        <v>35.608004999999999</v>
      </c>
      <c r="N72" s="58"/>
      <c r="O72" s="67"/>
      <c r="P72" s="67"/>
      <c r="Q72" s="67"/>
      <c r="R72" s="67"/>
      <c r="S72" s="67"/>
      <c r="T72" s="67"/>
      <c r="U72" s="67"/>
      <c r="V72" s="67"/>
      <c r="W72" s="67"/>
      <c r="X72" s="67"/>
      <c r="Y72" s="67"/>
      <c r="Z72" s="67"/>
      <c r="AA72" s="67"/>
      <c r="AB72" s="67"/>
      <c r="AC72" s="67"/>
      <c r="AD72" s="67"/>
      <c r="AE72" s="67"/>
      <c r="AF72" s="67"/>
      <c r="AG72" s="67"/>
      <c r="AH72" s="67"/>
      <c r="AI72" s="67"/>
      <c r="AJ72" s="67"/>
      <c r="AK72" s="67"/>
      <c r="AL72" s="67"/>
      <c r="AM72" s="67"/>
      <c r="AN72" s="67"/>
      <c r="AO72" s="67"/>
      <c r="AP72" s="67"/>
      <c r="AQ72" s="67"/>
      <c r="AR72" s="67"/>
      <c r="AS72" s="67"/>
      <c r="AT72" s="67"/>
      <c r="AU72" s="67"/>
      <c r="AV72" s="67"/>
      <c r="AW72" s="67"/>
    </row>
    <row r="73" spans="1:49" s="50" customFormat="1">
      <c r="A73" s="103"/>
      <c r="B73" s="103"/>
      <c r="C73" s="105"/>
      <c r="D73" s="105"/>
      <c r="E73" s="105"/>
      <c r="F73" s="103"/>
      <c r="G73" s="105"/>
      <c r="H73" s="105"/>
      <c r="I73" s="51" t="s">
        <v>12</v>
      </c>
      <c r="J73" s="16">
        <v>79128.899999999994</v>
      </c>
      <c r="K73" s="66">
        <v>0.9</v>
      </c>
      <c r="L73" s="2">
        <f t="shared" si="4"/>
        <v>35608.004999999997</v>
      </c>
      <c r="M73" s="2">
        <f t="shared" si="2"/>
        <v>35.608004999999999</v>
      </c>
      <c r="N73" s="58"/>
      <c r="O73" s="67"/>
      <c r="P73" s="67"/>
      <c r="Q73" s="67"/>
      <c r="R73" s="67"/>
      <c r="S73" s="67"/>
      <c r="T73" s="67"/>
      <c r="U73" s="67"/>
      <c r="V73" s="67"/>
      <c r="W73" s="67"/>
      <c r="X73" s="67"/>
      <c r="Y73" s="67"/>
      <c r="Z73" s="67"/>
      <c r="AA73" s="67"/>
      <c r="AB73" s="67"/>
      <c r="AC73" s="67"/>
      <c r="AD73" s="67"/>
      <c r="AE73" s="67"/>
      <c r="AF73" s="67"/>
      <c r="AG73" s="67"/>
      <c r="AH73" s="67"/>
      <c r="AI73" s="67"/>
      <c r="AJ73" s="67"/>
      <c r="AK73" s="67"/>
      <c r="AL73" s="67"/>
      <c r="AM73" s="67"/>
      <c r="AN73" s="67"/>
      <c r="AO73" s="67"/>
      <c r="AP73" s="67"/>
      <c r="AQ73" s="67"/>
      <c r="AR73" s="67"/>
      <c r="AS73" s="67"/>
      <c r="AT73" s="67"/>
      <c r="AU73" s="67"/>
      <c r="AV73" s="67"/>
      <c r="AW73" s="67"/>
    </row>
    <row r="74" spans="1:49" s="50" customFormat="1">
      <c r="A74" s="103"/>
      <c r="B74" s="103"/>
      <c r="C74" s="105"/>
      <c r="D74" s="105"/>
      <c r="E74" s="105"/>
      <c r="F74" s="103"/>
      <c r="G74" s="105"/>
      <c r="H74" s="105"/>
      <c r="I74" s="51" t="s">
        <v>13</v>
      </c>
      <c r="J74" s="16">
        <v>79128.899999999994</v>
      </c>
      <c r="K74" s="66">
        <v>0.9</v>
      </c>
      <c r="L74" s="2">
        <f t="shared" si="4"/>
        <v>35608.004999999997</v>
      </c>
      <c r="M74" s="2">
        <f t="shared" si="2"/>
        <v>35.608004999999999</v>
      </c>
      <c r="N74" s="58"/>
      <c r="O74" s="67"/>
      <c r="P74" s="67"/>
      <c r="Q74" s="67"/>
      <c r="R74" s="67"/>
      <c r="S74" s="67"/>
      <c r="T74" s="67"/>
      <c r="U74" s="67"/>
      <c r="V74" s="67"/>
      <c r="W74" s="67"/>
      <c r="X74" s="67"/>
      <c r="Y74" s="67"/>
      <c r="Z74" s="67"/>
      <c r="AA74" s="67"/>
      <c r="AB74" s="67"/>
      <c r="AC74" s="67"/>
      <c r="AD74" s="67"/>
      <c r="AE74" s="67"/>
      <c r="AF74" s="67"/>
      <c r="AG74" s="67"/>
      <c r="AH74" s="67"/>
      <c r="AI74" s="67"/>
      <c r="AJ74" s="67"/>
      <c r="AK74" s="67"/>
      <c r="AL74" s="67"/>
      <c r="AM74" s="67"/>
      <c r="AN74" s="67"/>
      <c r="AO74" s="67"/>
      <c r="AP74" s="67"/>
      <c r="AQ74" s="67"/>
      <c r="AR74" s="67"/>
      <c r="AS74" s="67"/>
      <c r="AT74" s="67"/>
      <c r="AU74" s="67"/>
      <c r="AV74" s="67"/>
      <c r="AW74" s="67"/>
    </row>
    <row r="75" spans="1:49" s="50" customFormat="1">
      <c r="A75" s="103"/>
      <c r="B75" s="103"/>
      <c r="C75" s="105"/>
      <c r="D75" s="105"/>
      <c r="E75" s="105"/>
      <c r="F75" s="103"/>
      <c r="G75" s="105"/>
      <c r="H75" s="105"/>
      <c r="I75" s="51" t="s">
        <v>14</v>
      </c>
      <c r="J75" s="16">
        <v>79128.899999999994</v>
      </c>
      <c r="K75" s="66">
        <v>0.9</v>
      </c>
      <c r="L75" s="2">
        <f t="shared" si="4"/>
        <v>35608.004999999997</v>
      </c>
      <c r="M75" s="2">
        <f t="shared" si="2"/>
        <v>35.608004999999999</v>
      </c>
      <c r="N75" s="58"/>
      <c r="O75" s="67"/>
      <c r="P75" s="67"/>
      <c r="Q75" s="67"/>
      <c r="R75" s="67"/>
      <c r="S75" s="67"/>
      <c r="T75" s="67"/>
      <c r="U75" s="67"/>
      <c r="V75" s="67"/>
      <c r="W75" s="67"/>
      <c r="X75" s="67"/>
      <c r="Y75" s="67"/>
      <c r="Z75" s="67"/>
      <c r="AA75" s="67"/>
      <c r="AB75" s="67"/>
      <c r="AC75" s="67"/>
      <c r="AD75" s="67"/>
      <c r="AE75" s="67"/>
      <c r="AF75" s="67"/>
      <c r="AG75" s="67"/>
      <c r="AH75" s="67"/>
      <c r="AI75" s="67"/>
      <c r="AJ75" s="67"/>
      <c r="AK75" s="67"/>
      <c r="AL75" s="67"/>
      <c r="AM75" s="67"/>
      <c r="AN75" s="67"/>
      <c r="AO75" s="67"/>
      <c r="AP75" s="67"/>
      <c r="AQ75" s="67"/>
      <c r="AR75" s="67"/>
      <c r="AS75" s="67"/>
      <c r="AT75" s="67"/>
      <c r="AU75" s="67"/>
      <c r="AV75" s="67"/>
      <c r="AW75" s="67"/>
    </row>
    <row r="76" spans="1:49" s="50" customFormat="1">
      <c r="A76" s="103"/>
      <c r="B76" s="103"/>
      <c r="C76" s="105"/>
      <c r="D76" s="105"/>
      <c r="E76" s="105"/>
      <c r="F76" s="103"/>
      <c r="G76" s="105"/>
      <c r="H76" s="105"/>
      <c r="I76" s="51" t="s">
        <v>15</v>
      </c>
      <c r="J76" s="16">
        <v>79128.899999999994</v>
      </c>
      <c r="K76" s="66">
        <v>0.9</v>
      </c>
      <c r="L76" s="2">
        <f t="shared" si="4"/>
        <v>35608.004999999997</v>
      </c>
      <c r="M76" s="2">
        <f t="shared" si="2"/>
        <v>35.608004999999999</v>
      </c>
      <c r="N76" s="58"/>
      <c r="O76" s="67"/>
      <c r="P76" s="67"/>
      <c r="Q76" s="67"/>
      <c r="R76" s="67"/>
      <c r="S76" s="67"/>
      <c r="T76" s="67"/>
      <c r="U76" s="67"/>
      <c r="V76" s="67"/>
      <c r="W76" s="67"/>
      <c r="X76" s="67"/>
      <c r="Y76" s="67"/>
      <c r="Z76" s="67"/>
      <c r="AA76" s="67"/>
      <c r="AB76" s="67"/>
      <c r="AC76" s="67"/>
      <c r="AD76" s="67"/>
      <c r="AE76" s="67"/>
      <c r="AF76" s="67"/>
      <c r="AG76" s="67"/>
      <c r="AH76" s="67"/>
      <c r="AI76" s="67"/>
      <c r="AJ76" s="67"/>
      <c r="AK76" s="67"/>
      <c r="AL76" s="67"/>
      <c r="AM76" s="67"/>
      <c r="AN76" s="67"/>
      <c r="AO76" s="67"/>
      <c r="AP76" s="67"/>
      <c r="AQ76" s="67"/>
      <c r="AR76" s="67"/>
      <c r="AS76" s="67"/>
      <c r="AT76" s="67"/>
      <c r="AU76" s="67"/>
      <c r="AV76" s="67"/>
      <c r="AW76" s="67"/>
    </row>
    <row r="77" spans="1:49" s="50" customFormat="1">
      <c r="A77" s="103"/>
      <c r="B77" s="103"/>
      <c r="C77" s="105"/>
      <c r="D77" s="105"/>
      <c r="E77" s="105"/>
      <c r="F77" s="103"/>
      <c r="G77" s="105"/>
      <c r="H77" s="105"/>
      <c r="I77" s="51" t="s">
        <v>16</v>
      </c>
      <c r="J77" s="16">
        <v>79128.899999999994</v>
      </c>
      <c r="K77" s="66">
        <v>0.9</v>
      </c>
      <c r="L77" s="2">
        <f t="shared" si="4"/>
        <v>35608.004999999997</v>
      </c>
      <c r="M77" s="2">
        <f t="shared" si="2"/>
        <v>35.608004999999999</v>
      </c>
      <c r="N77" s="58"/>
      <c r="O77" s="67"/>
      <c r="P77" s="67"/>
      <c r="Q77" s="67"/>
      <c r="R77" s="67"/>
      <c r="S77" s="67"/>
      <c r="T77" s="67"/>
      <c r="U77" s="67"/>
      <c r="V77" s="67"/>
      <c r="W77" s="67"/>
      <c r="X77" s="67"/>
      <c r="Y77" s="67"/>
      <c r="Z77" s="67"/>
      <c r="AA77" s="67"/>
      <c r="AB77" s="67"/>
      <c r="AC77" s="67"/>
      <c r="AD77" s="67"/>
      <c r="AE77" s="67"/>
      <c r="AF77" s="67"/>
      <c r="AG77" s="67"/>
      <c r="AH77" s="67"/>
      <c r="AI77" s="67"/>
      <c r="AJ77" s="67"/>
      <c r="AK77" s="67"/>
      <c r="AL77" s="67"/>
      <c r="AM77" s="67"/>
      <c r="AN77" s="67"/>
      <c r="AO77" s="67"/>
      <c r="AP77" s="67"/>
      <c r="AQ77" s="67"/>
      <c r="AR77" s="67"/>
      <c r="AS77" s="67"/>
      <c r="AT77" s="67"/>
      <c r="AU77" s="67"/>
      <c r="AV77" s="67"/>
      <c r="AW77" s="67"/>
    </row>
    <row r="78" spans="1:49" s="50" customFormat="1">
      <c r="A78" s="103"/>
      <c r="B78" s="103"/>
      <c r="C78" s="105"/>
      <c r="D78" s="105"/>
      <c r="E78" s="105"/>
      <c r="F78" s="103"/>
      <c r="G78" s="105"/>
      <c r="H78" s="105"/>
      <c r="I78" s="51" t="s">
        <v>17</v>
      </c>
      <c r="J78" s="16">
        <v>79128.899999999994</v>
      </c>
      <c r="K78" s="66">
        <v>0.9</v>
      </c>
      <c r="L78" s="2">
        <f t="shared" si="4"/>
        <v>35608.004999999997</v>
      </c>
      <c r="M78" s="2">
        <f t="shared" si="2"/>
        <v>35.608004999999999</v>
      </c>
      <c r="N78" s="58"/>
      <c r="O78" s="67"/>
      <c r="P78" s="67"/>
      <c r="Q78" s="67"/>
      <c r="R78" s="67"/>
      <c r="S78" s="67"/>
      <c r="T78" s="67"/>
      <c r="U78" s="67"/>
      <c r="V78" s="67"/>
      <c r="W78" s="67"/>
      <c r="X78" s="67"/>
      <c r="Y78" s="67"/>
      <c r="Z78" s="67"/>
      <c r="AA78" s="67"/>
      <c r="AB78" s="67"/>
      <c r="AC78" s="67"/>
      <c r="AD78" s="67"/>
      <c r="AE78" s="67"/>
      <c r="AF78" s="67"/>
      <c r="AG78" s="67"/>
      <c r="AH78" s="67"/>
      <c r="AI78" s="67"/>
      <c r="AJ78" s="67"/>
      <c r="AK78" s="67"/>
      <c r="AL78" s="67"/>
      <c r="AM78" s="67"/>
      <c r="AN78" s="67"/>
      <c r="AO78" s="67"/>
      <c r="AP78" s="67"/>
      <c r="AQ78" s="67"/>
      <c r="AR78" s="67"/>
      <c r="AS78" s="67"/>
      <c r="AT78" s="67"/>
      <c r="AU78" s="67"/>
      <c r="AV78" s="67"/>
      <c r="AW78" s="67"/>
    </row>
    <row r="79" spans="1:49" s="50" customFormat="1">
      <c r="A79" s="103"/>
      <c r="B79" s="103"/>
      <c r="C79" s="105"/>
      <c r="D79" s="105"/>
      <c r="E79" s="105"/>
      <c r="F79" s="103"/>
      <c r="G79" s="105"/>
      <c r="H79" s="105"/>
      <c r="I79" s="51" t="s">
        <v>18</v>
      </c>
      <c r="J79" s="16">
        <v>79128.899999999994</v>
      </c>
      <c r="K79" s="66">
        <v>0.9</v>
      </c>
      <c r="L79" s="2">
        <f t="shared" si="4"/>
        <v>35608.004999999997</v>
      </c>
      <c r="M79" s="2">
        <f t="shared" si="2"/>
        <v>35.608004999999999</v>
      </c>
      <c r="N79" s="58"/>
      <c r="O79" s="67"/>
      <c r="P79" s="67"/>
      <c r="Q79" s="67"/>
      <c r="R79" s="67"/>
      <c r="S79" s="67"/>
      <c r="T79" s="67"/>
      <c r="U79" s="67"/>
      <c r="V79" s="67"/>
      <c r="W79" s="67"/>
      <c r="X79" s="67"/>
      <c r="Y79" s="67"/>
      <c r="Z79" s="67"/>
      <c r="AA79" s="67"/>
      <c r="AB79" s="67"/>
      <c r="AC79" s="67"/>
      <c r="AD79" s="67"/>
      <c r="AE79" s="67"/>
      <c r="AF79" s="67"/>
      <c r="AG79" s="67"/>
      <c r="AH79" s="67"/>
      <c r="AI79" s="67"/>
      <c r="AJ79" s="67"/>
      <c r="AK79" s="67"/>
      <c r="AL79" s="67"/>
      <c r="AM79" s="67"/>
      <c r="AN79" s="67"/>
      <c r="AO79" s="67"/>
      <c r="AP79" s="67"/>
      <c r="AQ79" s="67"/>
      <c r="AR79" s="67"/>
      <c r="AS79" s="67"/>
      <c r="AT79" s="67"/>
      <c r="AU79" s="67"/>
      <c r="AV79" s="67"/>
      <c r="AW79" s="67"/>
    </row>
    <row r="80" spans="1:49" s="19" customFormat="1">
      <c r="A80" s="103"/>
      <c r="B80" s="103"/>
      <c r="C80" s="105"/>
      <c r="D80" s="105"/>
      <c r="E80" s="105"/>
      <c r="F80" s="103"/>
      <c r="G80" s="105"/>
      <c r="H80" s="105"/>
      <c r="I80" s="51" t="s">
        <v>19</v>
      </c>
      <c r="J80" s="16">
        <v>79128.899999999994</v>
      </c>
      <c r="K80" s="66">
        <v>0.9</v>
      </c>
      <c r="L80" s="2">
        <f t="shared" si="4"/>
        <v>35608.004999999997</v>
      </c>
      <c r="M80" s="2">
        <f t="shared" si="2"/>
        <v>35.608004999999999</v>
      </c>
      <c r="N80" s="58"/>
      <c r="O80" s="67"/>
      <c r="P80" s="67"/>
      <c r="Q80" s="67"/>
      <c r="R80" s="67"/>
      <c r="S80" s="67"/>
      <c r="T80" s="67"/>
      <c r="U80" s="67"/>
      <c r="V80" s="67"/>
      <c r="W80" s="67"/>
      <c r="X80" s="67"/>
      <c r="Y80" s="67"/>
      <c r="Z80" s="67"/>
      <c r="AA80" s="67"/>
      <c r="AB80" s="67"/>
      <c r="AC80" s="67"/>
      <c r="AD80" s="67"/>
      <c r="AE80" s="67"/>
      <c r="AF80" s="67"/>
      <c r="AG80" s="67"/>
      <c r="AH80" s="67"/>
      <c r="AI80" s="67"/>
      <c r="AJ80" s="67"/>
      <c r="AK80" s="67"/>
      <c r="AL80" s="67"/>
      <c r="AM80" s="67"/>
      <c r="AN80" s="67"/>
      <c r="AO80" s="67"/>
      <c r="AP80" s="67"/>
      <c r="AQ80" s="67"/>
      <c r="AR80" s="67"/>
      <c r="AS80" s="67"/>
      <c r="AT80" s="67"/>
      <c r="AU80" s="67"/>
      <c r="AV80" s="67"/>
      <c r="AW80" s="67"/>
    </row>
    <row r="81" spans="1:49" s="19" customFormat="1">
      <c r="A81" s="103"/>
      <c r="B81" s="103"/>
      <c r="C81" s="105"/>
      <c r="D81" s="105"/>
      <c r="E81" s="105"/>
      <c r="F81" s="103"/>
      <c r="G81" s="105"/>
      <c r="H81" s="105"/>
      <c r="I81" s="51" t="s">
        <v>20</v>
      </c>
      <c r="J81" s="16">
        <v>79128.899999999994</v>
      </c>
      <c r="K81" s="66">
        <v>0.9</v>
      </c>
      <c r="L81" s="2">
        <f t="shared" si="4"/>
        <v>35608.004999999997</v>
      </c>
      <c r="M81" s="2">
        <f t="shared" si="2"/>
        <v>35.608004999999999</v>
      </c>
      <c r="N81" s="58"/>
      <c r="O81" s="67"/>
      <c r="P81" s="67"/>
      <c r="Q81" s="67"/>
      <c r="R81" s="67"/>
      <c r="S81" s="67"/>
      <c r="T81" s="67"/>
      <c r="U81" s="67"/>
      <c r="V81" s="67"/>
      <c r="W81" s="67"/>
      <c r="X81" s="67"/>
      <c r="Y81" s="67"/>
      <c r="Z81" s="67"/>
      <c r="AA81" s="67"/>
      <c r="AB81" s="67"/>
      <c r="AC81" s="67"/>
      <c r="AD81" s="67"/>
      <c r="AE81" s="67"/>
      <c r="AF81" s="67"/>
      <c r="AG81" s="67"/>
      <c r="AH81" s="67"/>
      <c r="AI81" s="67"/>
      <c r="AJ81" s="67"/>
      <c r="AK81" s="67"/>
      <c r="AL81" s="67"/>
      <c r="AM81" s="67"/>
      <c r="AN81" s="67"/>
      <c r="AO81" s="67"/>
      <c r="AP81" s="67"/>
      <c r="AQ81" s="67"/>
      <c r="AR81" s="67"/>
      <c r="AS81" s="67"/>
      <c r="AT81" s="67"/>
      <c r="AU81" s="67"/>
      <c r="AV81" s="67"/>
      <c r="AW81" s="67"/>
    </row>
    <row r="82" spans="1:49" s="19" customFormat="1">
      <c r="A82" s="103"/>
      <c r="B82" s="103"/>
      <c r="C82" s="105"/>
      <c r="D82" s="105"/>
      <c r="E82" s="105"/>
      <c r="F82" s="103"/>
      <c r="G82" s="105"/>
      <c r="H82" s="105"/>
      <c r="I82" s="51" t="s">
        <v>21</v>
      </c>
      <c r="J82" s="16">
        <v>79128.899999999994</v>
      </c>
      <c r="K82" s="66">
        <v>0.9</v>
      </c>
      <c r="L82" s="2">
        <f t="shared" si="4"/>
        <v>35608.004999999997</v>
      </c>
      <c r="M82" s="2">
        <f t="shared" si="2"/>
        <v>35.608004999999999</v>
      </c>
      <c r="N82" s="58"/>
      <c r="O82" s="67"/>
      <c r="P82" s="67"/>
      <c r="Q82" s="67"/>
      <c r="R82" s="67"/>
      <c r="S82" s="67"/>
      <c r="T82" s="67"/>
      <c r="U82" s="67"/>
      <c r="V82" s="67"/>
      <c r="W82" s="67"/>
      <c r="X82" s="67"/>
      <c r="Y82" s="67"/>
      <c r="Z82" s="67"/>
      <c r="AA82" s="67"/>
      <c r="AB82" s="67"/>
      <c r="AC82" s="67"/>
      <c r="AD82" s="67"/>
      <c r="AE82" s="67"/>
      <c r="AF82" s="67"/>
      <c r="AG82" s="67"/>
      <c r="AH82" s="67"/>
      <c r="AI82" s="67"/>
      <c r="AJ82" s="67"/>
      <c r="AK82" s="67"/>
      <c r="AL82" s="67"/>
      <c r="AM82" s="67"/>
      <c r="AN82" s="67"/>
      <c r="AO82" s="67"/>
      <c r="AP82" s="67"/>
      <c r="AQ82" s="67"/>
      <c r="AR82" s="67"/>
      <c r="AS82" s="67"/>
      <c r="AT82" s="67"/>
      <c r="AU82" s="67"/>
      <c r="AV82" s="67"/>
      <c r="AW82" s="67"/>
    </row>
    <row r="83" spans="1:49" s="69" customFormat="1">
      <c r="A83" s="103"/>
      <c r="B83" s="103"/>
      <c r="C83" s="106"/>
      <c r="D83" s="106"/>
      <c r="E83" s="106"/>
      <c r="F83" s="103"/>
      <c r="G83" s="106"/>
      <c r="H83" s="106"/>
      <c r="I83" s="54" t="s">
        <v>22</v>
      </c>
      <c r="J83" s="16">
        <v>79128.899999999994</v>
      </c>
      <c r="K83" s="66">
        <v>0.9</v>
      </c>
      <c r="L83" s="2">
        <f t="shared" si="4"/>
        <v>35608.004999999997</v>
      </c>
      <c r="M83" s="2">
        <f t="shared" si="2"/>
        <v>35.608004999999999</v>
      </c>
      <c r="N83" s="58"/>
      <c r="O83" s="67"/>
      <c r="P83" s="67"/>
      <c r="Q83" s="67"/>
      <c r="R83" s="67"/>
      <c r="S83" s="67"/>
      <c r="T83" s="67"/>
      <c r="U83" s="67"/>
      <c r="V83" s="67"/>
      <c r="W83" s="67"/>
      <c r="X83" s="67"/>
      <c r="Y83" s="67"/>
      <c r="Z83" s="67"/>
      <c r="AA83" s="67"/>
      <c r="AB83" s="67"/>
      <c r="AC83" s="67"/>
      <c r="AD83" s="67"/>
      <c r="AE83" s="67"/>
      <c r="AF83" s="67"/>
      <c r="AG83" s="67"/>
      <c r="AH83" s="67"/>
      <c r="AI83" s="67"/>
      <c r="AJ83" s="67"/>
      <c r="AK83" s="67"/>
      <c r="AL83" s="67"/>
      <c r="AM83" s="67"/>
      <c r="AN83" s="67"/>
      <c r="AO83" s="67"/>
      <c r="AP83" s="67"/>
      <c r="AQ83" s="67"/>
      <c r="AR83" s="67"/>
      <c r="AS83" s="67"/>
      <c r="AT83" s="67"/>
      <c r="AU83" s="67"/>
      <c r="AV83" s="67"/>
      <c r="AW83" s="67"/>
    </row>
    <row r="84" spans="1:49" s="19" customFormat="1" ht="19.5" thickBot="1">
      <c r="B84" s="20" t="s">
        <v>23</v>
      </c>
      <c r="C84" s="21"/>
      <c r="D84" s="21"/>
      <c r="E84" s="21"/>
      <c r="F84" s="21"/>
      <c r="G84" s="21"/>
      <c r="H84" s="21"/>
      <c r="I84" s="22">
        <f>J71+J84</f>
        <v>2407042.6800000002</v>
      </c>
      <c r="J84" s="12">
        <f>SUM(J72:J83)</f>
        <v>949546.80000000016</v>
      </c>
      <c r="K84" s="23"/>
      <c r="L84" s="14">
        <f>SUM(L72:L83)</f>
        <v>427296.06</v>
      </c>
      <c r="M84" s="6">
        <f t="shared" si="2"/>
        <v>427.29606000000001</v>
      </c>
      <c r="N84" s="61">
        <f>+M84+M71</f>
        <v>1083.169206</v>
      </c>
      <c r="O84" s="67"/>
      <c r="P84" s="67"/>
      <c r="Q84" s="67"/>
      <c r="R84" s="67"/>
      <c r="S84" s="67"/>
      <c r="T84" s="67"/>
      <c r="U84" s="67"/>
      <c r="V84" s="67"/>
      <c r="W84" s="67"/>
      <c r="X84" s="67"/>
      <c r="Y84" s="67"/>
      <c r="Z84" s="67"/>
      <c r="AA84" s="67"/>
      <c r="AB84" s="67"/>
      <c r="AC84" s="67"/>
      <c r="AD84" s="67"/>
      <c r="AE84" s="67"/>
      <c r="AF84" s="67"/>
      <c r="AG84" s="67"/>
      <c r="AH84" s="67"/>
      <c r="AI84" s="67"/>
      <c r="AJ84" s="67"/>
      <c r="AK84" s="67"/>
      <c r="AL84" s="67"/>
      <c r="AM84" s="67"/>
      <c r="AN84" s="67"/>
      <c r="AO84" s="67"/>
      <c r="AP84" s="67"/>
      <c r="AQ84" s="67"/>
      <c r="AR84" s="67"/>
      <c r="AS84" s="67"/>
      <c r="AT84" s="67"/>
      <c r="AU84" s="67"/>
      <c r="AV84" s="67"/>
      <c r="AW84" s="67"/>
    </row>
    <row r="85" spans="1:49" s="50" customFormat="1">
      <c r="A85" s="103">
        <v>5</v>
      </c>
      <c r="B85" s="106" t="s">
        <v>52</v>
      </c>
      <c r="C85" s="105" t="s">
        <v>9</v>
      </c>
      <c r="D85" s="105" t="s">
        <v>9</v>
      </c>
      <c r="E85" s="117" t="s">
        <v>9</v>
      </c>
      <c r="F85" s="105" t="s">
        <v>9</v>
      </c>
      <c r="G85" s="105" t="s">
        <v>53</v>
      </c>
      <c r="H85" s="105" t="s">
        <v>54</v>
      </c>
      <c r="I85" s="62" t="s">
        <v>11</v>
      </c>
      <c r="J85" s="63">
        <v>97114</v>
      </c>
      <c r="K85" s="64">
        <v>0.87</v>
      </c>
      <c r="L85" s="15">
        <f>J85*0.5*K85</f>
        <v>42244.59</v>
      </c>
      <c r="M85" s="2">
        <f t="shared" si="2"/>
        <v>42.244589999999995</v>
      </c>
      <c r="N85" s="70"/>
      <c r="O85" s="67"/>
      <c r="P85" s="67"/>
      <c r="Q85" s="67"/>
      <c r="R85" s="67"/>
      <c r="S85" s="67"/>
      <c r="T85" s="67"/>
      <c r="U85" s="67"/>
      <c r="V85" s="67"/>
      <c r="W85" s="67"/>
      <c r="X85" s="67"/>
      <c r="Y85" s="67"/>
      <c r="Z85" s="67"/>
      <c r="AA85" s="67"/>
      <c r="AB85" s="67"/>
      <c r="AC85" s="67"/>
      <c r="AD85" s="67"/>
      <c r="AE85" s="67"/>
      <c r="AF85" s="67"/>
      <c r="AG85" s="67"/>
      <c r="AH85" s="67"/>
      <c r="AI85" s="67"/>
      <c r="AJ85" s="67"/>
      <c r="AK85" s="67"/>
      <c r="AL85" s="67"/>
      <c r="AM85" s="67"/>
      <c r="AN85" s="67"/>
      <c r="AO85" s="67"/>
      <c r="AP85" s="67"/>
      <c r="AQ85" s="67"/>
      <c r="AR85" s="67"/>
      <c r="AS85" s="67"/>
      <c r="AT85" s="67"/>
      <c r="AU85" s="67"/>
      <c r="AV85" s="67"/>
      <c r="AW85" s="67"/>
    </row>
    <row r="86" spans="1:49" s="50" customFormat="1">
      <c r="A86" s="103"/>
      <c r="B86" s="103"/>
      <c r="C86" s="105"/>
      <c r="D86" s="105"/>
      <c r="E86" s="105"/>
      <c r="F86" s="105"/>
      <c r="G86" s="105"/>
      <c r="H86" s="105"/>
      <c r="I86" s="51" t="s">
        <v>12</v>
      </c>
      <c r="J86" s="16">
        <v>97114</v>
      </c>
      <c r="K86" s="66">
        <v>0.87</v>
      </c>
      <c r="L86" s="2">
        <f t="shared" ref="L86:L96" si="5">J86*0.5*K86</f>
        <v>42244.59</v>
      </c>
      <c r="M86" s="2">
        <f t="shared" si="2"/>
        <v>42.244589999999995</v>
      </c>
      <c r="N86" s="58"/>
      <c r="O86" s="67"/>
      <c r="P86" s="67"/>
      <c r="Q86" s="67"/>
      <c r="R86" s="67"/>
      <c r="S86" s="67"/>
      <c r="T86" s="67"/>
      <c r="U86" s="67"/>
      <c r="V86" s="67"/>
      <c r="W86" s="67"/>
      <c r="X86" s="67"/>
      <c r="Y86" s="67"/>
      <c r="Z86" s="67"/>
      <c r="AA86" s="67"/>
      <c r="AB86" s="67"/>
      <c r="AC86" s="67"/>
      <c r="AD86" s="67"/>
      <c r="AE86" s="67"/>
      <c r="AF86" s="67"/>
      <c r="AG86" s="67"/>
      <c r="AH86" s="67"/>
      <c r="AI86" s="67"/>
      <c r="AJ86" s="67"/>
      <c r="AK86" s="67"/>
      <c r="AL86" s="67"/>
      <c r="AM86" s="67"/>
      <c r="AN86" s="67"/>
      <c r="AO86" s="67"/>
      <c r="AP86" s="67"/>
      <c r="AQ86" s="67"/>
      <c r="AR86" s="67"/>
      <c r="AS86" s="67"/>
      <c r="AT86" s="67"/>
      <c r="AU86" s="67"/>
      <c r="AV86" s="67"/>
      <c r="AW86" s="67"/>
    </row>
    <row r="87" spans="1:49" s="50" customFormat="1">
      <c r="A87" s="103"/>
      <c r="B87" s="103"/>
      <c r="C87" s="105"/>
      <c r="D87" s="105"/>
      <c r="E87" s="105"/>
      <c r="F87" s="105"/>
      <c r="G87" s="105"/>
      <c r="H87" s="105"/>
      <c r="I87" s="51" t="s">
        <v>13</v>
      </c>
      <c r="J87" s="16">
        <v>97114</v>
      </c>
      <c r="K87" s="66">
        <v>0.87</v>
      </c>
      <c r="L87" s="2">
        <f t="shared" si="5"/>
        <v>42244.59</v>
      </c>
      <c r="M87" s="2">
        <f t="shared" si="2"/>
        <v>42.244589999999995</v>
      </c>
      <c r="N87" s="58"/>
      <c r="O87" s="67"/>
      <c r="P87" s="67"/>
      <c r="Q87" s="67"/>
      <c r="R87" s="67"/>
      <c r="S87" s="67"/>
      <c r="T87" s="67"/>
      <c r="U87" s="67"/>
      <c r="V87" s="67"/>
      <c r="W87" s="67"/>
      <c r="X87" s="67"/>
      <c r="Y87" s="67"/>
      <c r="Z87" s="67"/>
      <c r="AA87" s="67"/>
      <c r="AB87" s="67"/>
      <c r="AC87" s="67"/>
      <c r="AD87" s="67"/>
      <c r="AE87" s="67"/>
      <c r="AF87" s="67"/>
      <c r="AG87" s="67"/>
      <c r="AH87" s="67"/>
      <c r="AI87" s="67"/>
      <c r="AJ87" s="67"/>
      <c r="AK87" s="67"/>
      <c r="AL87" s="67"/>
      <c r="AM87" s="67"/>
      <c r="AN87" s="67"/>
      <c r="AO87" s="67"/>
      <c r="AP87" s="67"/>
      <c r="AQ87" s="67"/>
      <c r="AR87" s="67"/>
      <c r="AS87" s="67"/>
      <c r="AT87" s="67"/>
      <c r="AU87" s="67"/>
      <c r="AV87" s="67"/>
      <c r="AW87" s="67"/>
    </row>
    <row r="88" spans="1:49" s="50" customFormat="1">
      <c r="A88" s="103"/>
      <c r="B88" s="103"/>
      <c r="C88" s="105"/>
      <c r="D88" s="105"/>
      <c r="E88" s="105"/>
      <c r="F88" s="105"/>
      <c r="G88" s="105"/>
      <c r="H88" s="105"/>
      <c r="I88" s="51" t="s">
        <v>14</v>
      </c>
      <c r="J88" s="16">
        <v>97114</v>
      </c>
      <c r="K88" s="66">
        <v>0.87</v>
      </c>
      <c r="L88" s="2">
        <f t="shared" si="5"/>
        <v>42244.59</v>
      </c>
      <c r="M88" s="2">
        <f t="shared" si="2"/>
        <v>42.244589999999995</v>
      </c>
      <c r="N88" s="58"/>
      <c r="O88" s="67"/>
      <c r="P88" s="67"/>
      <c r="Q88" s="67"/>
      <c r="R88" s="67"/>
      <c r="S88" s="67"/>
      <c r="T88" s="67"/>
      <c r="U88" s="67"/>
      <c r="V88" s="67"/>
      <c r="W88" s="67"/>
      <c r="X88" s="67"/>
      <c r="Y88" s="67"/>
      <c r="Z88" s="67"/>
      <c r="AA88" s="67"/>
      <c r="AB88" s="67"/>
      <c r="AC88" s="67"/>
      <c r="AD88" s="67"/>
      <c r="AE88" s="67"/>
      <c r="AF88" s="67"/>
      <c r="AG88" s="67"/>
      <c r="AH88" s="67"/>
      <c r="AI88" s="67"/>
      <c r="AJ88" s="67"/>
      <c r="AK88" s="67"/>
      <c r="AL88" s="67"/>
      <c r="AM88" s="67"/>
      <c r="AN88" s="67"/>
      <c r="AO88" s="67"/>
      <c r="AP88" s="67"/>
      <c r="AQ88" s="67"/>
      <c r="AR88" s="67"/>
      <c r="AS88" s="67"/>
      <c r="AT88" s="67"/>
      <c r="AU88" s="67"/>
      <c r="AV88" s="67"/>
      <c r="AW88" s="67"/>
    </row>
    <row r="89" spans="1:49" s="50" customFormat="1">
      <c r="A89" s="103"/>
      <c r="B89" s="103"/>
      <c r="C89" s="105"/>
      <c r="D89" s="105"/>
      <c r="E89" s="105"/>
      <c r="F89" s="105"/>
      <c r="G89" s="105"/>
      <c r="H89" s="105"/>
      <c r="I89" s="51" t="s">
        <v>15</v>
      </c>
      <c r="J89" s="16">
        <v>97114</v>
      </c>
      <c r="K89" s="66">
        <v>0.87</v>
      </c>
      <c r="L89" s="2">
        <f t="shared" si="5"/>
        <v>42244.59</v>
      </c>
      <c r="M89" s="2">
        <f t="shared" si="2"/>
        <v>42.244589999999995</v>
      </c>
      <c r="N89" s="53"/>
    </row>
    <row r="90" spans="1:49" s="50" customFormat="1">
      <c r="A90" s="103"/>
      <c r="B90" s="103"/>
      <c r="C90" s="105"/>
      <c r="D90" s="105"/>
      <c r="E90" s="105"/>
      <c r="F90" s="105"/>
      <c r="G90" s="105"/>
      <c r="H90" s="105"/>
      <c r="I90" s="51" t="s">
        <v>16</v>
      </c>
      <c r="J90" s="16">
        <v>97114</v>
      </c>
      <c r="K90" s="66">
        <v>0.87</v>
      </c>
      <c r="L90" s="2">
        <f t="shared" si="5"/>
        <v>42244.59</v>
      </c>
      <c r="M90" s="2">
        <f t="shared" si="2"/>
        <v>42.244589999999995</v>
      </c>
      <c r="N90" s="53"/>
    </row>
    <row r="91" spans="1:49" s="50" customFormat="1">
      <c r="A91" s="103"/>
      <c r="B91" s="103"/>
      <c r="C91" s="105"/>
      <c r="D91" s="105"/>
      <c r="E91" s="105"/>
      <c r="F91" s="105"/>
      <c r="G91" s="105"/>
      <c r="H91" s="105"/>
      <c r="I91" s="51" t="s">
        <v>17</v>
      </c>
      <c r="J91" s="16">
        <v>97114</v>
      </c>
      <c r="K91" s="66">
        <v>0.87</v>
      </c>
      <c r="L91" s="2">
        <f t="shared" si="5"/>
        <v>42244.59</v>
      </c>
      <c r="M91" s="2">
        <f t="shared" si="2"/>
        <v>42.244589999999995</v>
      </c>
      <c r="N91" s="53"/>
    </row>
    <row r="92" spans="1:49" s="50" customFormat="1">
      <c r="A92" s="103"/>
      <c r="B92" s="103"/>
      <c r="C92" s="105"/>
      <c r="D92" s="105"/>
      <c r="E92" s="105"/>
      <c r="F92" s="105"/>
      <c r="G92" s="105"/>
      <c r="H92" s="105"/>
      <c r="I92" s="51" t="s">
        <v>18</v>
      </c>
      <c r="J92" s="16">
        <v>97114</v>
      </c>
      <c r="K92" s="66">
        <v>0.87</v>
      </c>
      <c r="L92" s="2">
        <f t="shared" si="5"/>
        <v>42244.59</v>
      </c>
      <c r="M92" s="2">
        <f t="shared" si="2"/>
        <v>42.244589999999995</v>
      </c>
      <c r="N92" s="53"/>
    </row>
    <row r="93" spans="1:49" s="19" customFormat="1">
      <c r="A93" s="103"/>
      <c r="B93" s="103"/>
      <c r="C93" s="105"/>
      <c r="D93" s="105"/>
      <c r="E93" s="105"/>
      <c r="F93" s="105"/>
      <c r="G93" s="105"/>
      <c r="H93" s="105"/>
      <c r="I93" s="51" t="s">
        <v>19</v>
      </c>
      <c r="J93" s="16">
        <v>97114</v>
      </c>
      <c r="K93" s="66">
        <v>0.87</v>
      </c>
      <c r="L93" s="2">
        <f t="shared" si="5"/>
        <v>42244.59</v>
      </c>
      <c r="M93" s="2">
        <f t="shared" si="2"/>
        <v>42.244589999999995</v>
      </c>
      <c r="N93" s="58"/>
      <c r="O93" s="67"/>
      <c r="P93" s="67"/>
      <c r="Q93" s="67"/>
      <c r="R93" s="67"/>
      <c r="S93" s="67"/>
      <c r="T93" s="67"/>
      <c r="U93" s="67"/>
      <c r="V93" s="67"/>
      <c r="W93" s="67"/>
      <c r="X93" s="67"/>
      <c r="Y93" s="67"/>
      <c r="Z93" s="67"/>
      <c r="AA93" s="67"/>
      <c r="AB93" s="67"/>
      <c r="AC93" s="67"/>
      <c r="AD93" s="67"/>
      <c r="AE93" s="67"/>
      <c r="AF93" s="67"/>
      <c r="AG93" s="67"/>
      <c r="AH93" s="67"/>
      <c r="AI93" s="67"/>
      <c r="AJ93" s="67"/>
      <c r="AK93" s="67"/>
      <c r="AL93" s="67"/>
      <c r="AM93" s="67"/>
      <c r="AN93" s="67"/>
      <c r="AO93" s="67"/>
      <c r="AP93" s="67"/>
      <c r="AQ93" s="67"/>
      <c r="AR93" s="67"/>
      <c r="AS93" s="67"/>
      <c r="AT93" s="67"/>
      <c r="AU93" s="67"/>
      <c r="AV93" s="71"/>
    </row>
    <row r="94" spans="1:49" s="19" customFormat="1">
      <c r="A94" s="103"/>
      <c r="B94" s="103"/>
      <c r="C94" s="105"/>
      <c r="D94" s="105"/>
      <c r="E94" s="105"/>
      <c r="F94" s="105"/>
      <c r="G94" s="105"/>
      <c r="H94" s="105"/>
      <c r="I94" s="51" t="s">
        <v>20</v>
      </c>
      <c r="J94" s="16">
        <v>97114</v>
      </c>
      <c r="K94" s="66">
        <v>0.87</v>
      </c>
      <c r="L94" s="2">
        <f t="shared" si="5"/>
        <v>42244.59</v>
      </c>
      <c r="M94" s="2">
        <f t="shared" si="2"/>
        <v>42.244589999999995</v>
      </c>
      <c r="N94" s="58"/>
      <c r="O94" s="67"/>
      <c r="P94" s="67"/>
      <c r="Q94" s="67"/>
      <c r="R94" s="67"/>
      <c r="S94" s="67"/>
      <c r="T94" s="67"/>
      <c r="U94" s="67"/>
      <c r="V94" s="67"/>
      <c r="W94" s="67"/>
      <c r="X94" s="67"/>
      <c r="Y94" s="67"/>
      <c r="Z94" s="67"/>
      <c r="AA94" s="67"/>
      <c r="AB94" s="67"/>
      <c r="AC94" s="67"/>
      <c r="AD94" s="67"/>
      <c r="AE94" s="67"/>
      <c r="AF94" s="67"/>
      <c r="AG94" s="67"/>
      <c r="AH94" s="67"/>
      <c r="AI94" s="67"/>
      <c r="AJ94" s="67"/>
      <c r="AK94" s="67"/>
      <c r="AL94" s="67"/>
      <c r="AM94" s="67"/>
      <c r="AN94" s="67"/>
      <c r="AO94" s="67"/>
      <c r="AP94" s="67"/>
      <c r="AQ94" s="67"/>
      <c r="AR94" s="67"/>
      <c r="AS94" s="67"/>
      <c r="AT94" s="67"/>
      <c r="AU94" s="67"/>
      <c r="AV94" s="71"/>
    </row>
    <row r="95" spans="1:49" s="19" customFormat="1">
      <c r="A95" s="103"/>
      <c r="B95" s="103"/>
      <c r="C95" s="105"/>
      <c r="D95" s="105"/>
      <c r="E95" s="105"/>
      <c r="F95" s="105"/>
      <c r="G95" s="105"/>
      <c r="H95" s="105"/>
      <c r="I95" s="51" t="s">
        <v>21</v>
      </c>
      <c r="J95" s="16">
        <v>97114</v>
      </c>
      <c r="K95" s="66">
        <v>0.87</v>
      </c>
      <c r="L95" s="2">
        <f t="shared" si="5"/>
        <v>42244.59</v>
      </c>
      <c r="M95" s="2">
        <f t="shared" si="2"/>
        <v>42.244589999999995</v>
      </c>
      <c r="N95" s="58"/>
      <c r="O95" s="67"/>
      <c r="P95" s="67"/>
      <c r="Q95" s="67"/>
      <c r="R95" s="67"/>
      <c r="S95" s="67"/>
      <c r="T95" s="67"/>
      <c r="U95" s="67"/>
      <c r="V95" s="67"/>
      <c r="W95" s="67"/>
      <c r="X95" s="67"/>
      <c r="Y95" s="67"/>
      <c r="Z95" s="67"/>
      <c r="AA95" s="67"/>
      <c r="AB95" s="67"/>
      <c r="AC95" s="67"/>
      <c r="AD95" s="67"/>
      <c r="AE95" s="67"/>
      <c r="AF95" s="67"/>
      <c r="AG95" s="67"/>
      <c r="AH95" s="67"/>
      <c r="AI95" s="67"/>
      <c r="AJ95" s="67"/>
      <c r="AK95" s="67"/>
      <c r="AL95" s="67"/>
      <c r="AM95" s="67"/>
      <c r="AN95" s="67"/>
      <c r="AO95" s="67"/>
      <c r="AP95" s="67"/>
      <c r="AQ95" s="67"/>
      <c r="AR95" s="67"/>
      <c r="AS95" s="67"/>
      <c r="AT95" s="67"/>
      <c r="AU95" s="67"/>
      <c r="AV95" s="71"/>
    </row>
    <row r="96" spans="1:49" s="69" customFormat="1">
      <c r="A96" s="103"/>
      <c r="B96" s="103"/>
      <c r="C96" s="106"/>
      <c r="D96" s="106"/>
      <c r="E96" s="106"/>
      <c r="F96" s="106"/>
      <c r="G96" s="106"/>
      <c r="H96" s="106"/>
      <c r="I96" s="54" t="s">
        <v>22</v>
      </c>
      <c r="J96" s="16">
        <v>97114</v>
      </c>
      <c r="K96" s="66">
        <v>0.87</v>
      </c>
      <c r="L96" s="2">
        <f t="shared" si="5"/>
        <v>42244.59</v>
      </c>
      <c r="M96" s="2">
        <f t="shared" si="2"/>
        <v>42.244589999999995</v>
      </c>
      <c r="N96" s="58"/>
      <c r="O96" s="67"/>
      <c r="P96" s="67"/>
      <c r="Q96" s="67"/>
      <c r="R96" s="67"/>
      <c r="S96" s="67"/>
      <c r="T96" s="67"/>
      <c r="U96" s="67"/>
      <c r="V96" s="67"/>
      <c r="W96" s="67"/>
      <c r="X96" s="67"/>
      <c r="Y96" s="67"/>
      <c r="Z96" s="67"/>
      <c r="AA96" s="67"/>
      <c r="AB96" s="67"/>
      <c r="AC96" s="67"/>
      <c r="AD96" s="67"/>
      <c r="AE96" s="67"/>
      <c r="AF96" s="67"/>
      <c r="AG96" s="67"/>
      <c r="AH96" s="67"/>
      <c r="AI96" s="67"/>
      <c r="AJ96" s="67"/>
      <c r="AK96" s="67"/>
      <c r="AL96" s="67"/>
      <c r="AM96" s="67"/>
      <c r="AN96" s="67"/>
      <c r="AO96" s="67"/>
      <c r="AP96" s="67"/>
      <c r="AQ96" s="67"/>
      <c r="AR96" s="67"/>
      <c r="AS96" s="67"/>
      <c r="AT96" s="67"/>
      <c r="AU96" s="67"/>
      <c r="AV96" s="72"/>
    </row>
    <row r="97" spans="1:48" s="19" customFormat="1" ht="19.5" thickBot="1">
      <c r="A97" s="24"/>
      <c r="B97" s="20" t="s">
        <v>23</v>
      </c>
      <c r="C97" s="21"/>
      <c r="D97" s="21"/>
      <c r="E97" s="21"/>
      <c r="F97" s="21"/>
      <c r="G97" s="21"/>
      <c r="H97" s="21"/>
      <c r="I97" s="21"/>
      <c r="J97" s="12">
        <f>SUM(J85:J96)</f>
        <v>1165368</v>
      </c>
      <c r="K97" s="23"/>
      <c r="L97" s="14">
        <f>SUM(L85:L96)</f>
        <v>506935.07999999984</v>
      </c>
      <c r="M97" s="6">
        <f t="shared" si="2"/>
        <v>506.93507999999986</v>
      </c>
      <c r="N97" s="61">
        <f>+M97</f>
        <v>506.93507999999986</v>
      </c>
      <c r="O97" s="67"/>
      <c r="P97" s="67"/>
      <c r="Q97" s="67"/>
      <c r="R97" s="67"/>
      <c r="S97" s="67"/>
      <c r="T97" s="67"/>
      <c r="U97" s="67"/>
      <c r="V97" s="67"/>
      <c r="W97" s="67"/>
      <c r="X97" s="67"/>
      <c r="Y97" s="67"/>
      <c r="Z97" s="67"/>
      <c r="AA97" s="67"/>
      <c r="AB97" s="67"/>
      <c r="AC97" s="67"/>
      <c r="AD97" s="67"/>
      <c r="AE97" s="67"/>
      <c r="AF97" s="67"/>
      <c r="AG97" s="67"/>
      <c r="AH97" s="67"/>
      <c r="AI97" s="67"/>
      <c r="AJ97" s="67"/>
      <c r="AK97" s="67"/>
      <c r="AL97" s="67"/>
      <c r="AM97" s="67"/>
      <c r="AN97" s="67"/>
      <c r="AO97" s="67"/>
      <c r="AP97" s="67"/>
      <c r="AQ97" s="67"/>
      <c r="AR97" s="67"/>
      <c r="AS97" s="67"/>
      <c r="AT97" s="67"/>
      <c r="AU97" s="67"/>
      <c r="AV97" s="71"/>
    </row>
    <row r="98" spans="1:48" s="50" customFormat="1" ht="18" customHeight="1">
      <c r="A98" s="103">
        <v>6</v>
      </c>
      <c r="B98" s="106" t="s">
        <v>25</v>
      </c>
      <c r="C98" s="105" t="s">
        <v>9</v>
      </c>
      <c r="D98" s="105" t="s">
        <v>9</v>
      </c>
      <c r="E98" s="117" t="s">
        <v>9</v>
      </c>
      <c r="F98" s="105" t="s">
        <v>9</v>
      </c>
      <c r="G98" s="105" t="s">
        <v>10</v>
      </c>
      <c r="H98" s="113" t="s">
        <v>55</v>
      </c>
      <c r="I98" s="62" t="s">
        <v>11</v>
      </c>
      <c r="J98" s="63">
        <v>390000</v>
      </c>
      <c r="K98" s="64">
        <v>0.78</v>
      </c>
      <c r="L98" s="15">
        <f t="shared" ref="L98:L109" si="6">J98*0.5*K98</f>
        <v>152100</v>
      </c>
      <c r="M98" s="2">
        <f t="shared" si="2"/>
        <v>152.1</v>
      </c>
      <c r="N98" s="70"/>
      <c r="O98" s="67"/>
      <c r="P98" s="67"/>
      <c r="Q98" s="67"/>
      <c r="R98" s="67"/>
      <c r="S98" s="67"/>
      <c r="T98" s="67"/>
      <c r="U98" s="67"/>
      <c r="V98" s="67"/>
      <c r="W98" s="67"/>
      <c r="X98" s="67"/>
      <c r="Y98" s="67"/>
      <c r="Z98" s="67"/>
      <c r="AA98" s="67"/>
      <c r="AB98" s="67"/>
      <c r="AC98" s="67"/>
      <c r="AD98" s="67"/>
      <c r="AE98" s="67"/>
      <c r="AF98" s="67"/>
      <c r="AG98" s="67"/>
      <c r="AH98" s="67"/>
      <c r="AI98" s="67"/>
      <c r="AJ98" s="67"/>
      <c r="AK98" s="67"/>
      <c r="AL98" s="67"/>
      <c r="AM98" s="67"/>
      <c r="AN98" s="67"/>
      <c r="AO98" s="67"/>
      <c r="AP98" s="67"/>
      <c r="AQ98" s="67"/>
      <c r="AR98" s="67"/>
      <c r="AS98" s="67"/>
      <c r="AT98" s="67"/>
      <c r="AU98" s="67"/>
    </row>
    <row r="99" spans="1:48" s="50" customFormat="1">
      <c r="A99" s="103"/>
      <c r="B99" s="103"/>
      <c r="C99" s="105"/>
      <c r="D99" s="105"/>
      <c r="E99" s="105"/>
      <c r="F99" s="105"/>
      <c r="G99" s="105"/>
      <c r="H99" s="114"/>
      <c r="I99" s="51" t="s">
        <v>12</v>
      </c>
      <c r="J99" s="16">
        <v>380000</v>
      </c>
      <c r="K99" s="66">
        <v>0.78</v>
      </c>
      <c r="L99" s="2">
        <f t="shared" si="6"/>
        <v>148200</v>
      </c>
      <c r="M99" s="2">
        <f t="shared" si="2"/>
        <v>148.19999999999999</v>
      </c>
      <c r="N99" s="58"/>
      <c r="O99" s="67"/>
      <c r="P99" s="67"/>
      <c r="Q99" s="67"/>
      <c r="R99" s="67"/>
      <c r="S99" s="67"/>
      <c r="T99" s="67"/>
      <c r="U99" s="67"/>
      <c r="V99" s="67"/>
      <c r="W99" s="67"/>
      <c r="X99" s="67"/>
      <c r="Y99" s="67"/>
      <c r="Z99" s="67"/>
      <c r="AA99" s="67"/>
      <c r="AB99" s="67"/>
      <c r="AC99" s="67"/>
      <c r="AD99" s="67"/>
      <c r="AE99" s="67"/>
      <c r="AF99" s="67"/>
      <c r="AG99" s="67"/>
      <c r="AH99" s="67"/>
      <c r="AI99" s="67"/>
      <c r="AJ99" s="67"/>
      <c r="AK99" s="67"/>
      <c r="AL99" s="67"/>
      <c r="AM99" s="67"/>
      <c r="AN99" s="67"/>
      <c r="AO99" s="67"/>
      <c r="AP99" s="67"/>
      <c r="AQ99" s="67"/>
      <c r="AR99" s="67"/>
      <c r="AS99" s="67"/>
      <c r="AT99" s="67"/>
      <c r="AU99" s="67"/>
    </row>
    <row r="100" spans="1:48" s="50" customFormat="1">
      <c r="A100" s="103"/>
      <c r="B100" s="103"/>
      <c r="C100" s="105"/>
      <c r="D100" s="105"/>
      <c r="E100" s="105"/>
      <c r="F100" s="105"/>
      <c r="G100" s="105"/>
      <c r="H100" s="114"/>
      <c r="I100" s="51" t="s">
        <v>13</v>
      </c>
      <c r="J100" s="16">
        <v>370000</v>
      </c>
      <c r="K100" s="66">
        <v>0.78</v>
      </c>
      <c r="L100" s="2">
        <f t="shared" si="6"/>
        <v>144300</v>
      </c>
      <c r="M100" s="2">
        <f t="shared" si="2"/>
        <v>144.30000000000001</v>
      </c>
      <c r="N100" s="58"/>
      <c r="O100" s="67"/>
      <c r="P100" s="67"/>
      <c r="Q100" s="67"/>
      <c r="R100" s="67"/>
      <c r="S100" s="67"/>
      <c r="T100" s="67"/>
      <c r="U100" s="67"/>
      <c r="V100" s="67"/>
      <c r="W100" s="67"/>
      <c r="X100" s="67"/>
      <c r="Y100" s="67"/>
      <c r="Z100" s="67"/>
      <c r="AA100" s="67"/>
      <c r="AB100" s="67"/>
      <c r="AC100" s="67"/>
      <c r="AD100" s="67"/>
      <c r="AE100" s="67"/>
      <c r="AF100" s="67"/>
      <c r="AG100" s="67"/>
      <c r="AH100" s="67"/>
      <c r="AI100" s="67"/>
      <c r="AJ100" s="67"/>
      <c r="AK100" s="67"/>
      <c r="AL100" s="67"/>
      <c r="AM100" s="67"/>
      <c r="AN100" s="67"/>
      <c r="AO100" s="67"/>
      <c r="AP100" s="67"/>
      <c r="AQ100" s="67"/>
      <c r="AR100" s="67"/>
      <c r="AS100" s="67"/>
      <c r="AT100" s="67"/>
      <c r="AU100" s="67"/>
    </row>
    <row r="101" spans="1:48" s="50" customFormat="1">
      <c r="A101" s="103"/>
      <c r="B101" s="103"/>
      <c r="C101" s="105"/>
      <c r="D101" s="105"/>
      <c r="E101" s="105"/>
      <c r="F101" s="105"/>
      <c r="G101" s="105"/>
      <c r="H101" s="114"/>
      <c r="I101" s="51" t="s">
        <v>14</v>
      </c>
      <c r="J101" s="16">
        <v>360000</v>
      </c>
      <c r="K101" s="66">
        <v>0.78</v>
      </c>
      <c r="L101" s="2">
        <f t="shared" si="6"/>
        <v>140400</v>
      </c>
      <c r="M101" s="2">
        <f t="shared" si="2"/>
        <v>140.4</v>
      </c>
      <c r="N101" s="58"/>
      <c r="O101" s="67"/>
      <c r="P101" s="67"/>
      <c r="Q101" s="67"/>
      <c r="R101" s="67"/>
      <c r="S101" s="67"/>
      <c r="T101" s="67"/>
      <c r="U101" s="67"/>
      <c r="V101" s="67"/>
      <c r="W101" s="67"/>
      <c r="X101" s="67"/>
      <c r="Y101" s="67"/>
      <c r="Z101" s="67"/>
      <c r="AA101" s="67"/>
      <c r="AB101" s="67"/>
      <c r="AC101" s="67"/>
      <c r="AD101" s="67"/>
      <c r="AE101" s="67"/>
      <c r="AF101" s="67"/>
      <c r="AG101" s="67"/>
      <c r="AH101" s="67"/>
      <c r="AI101" s="67"/>
      <c r="AJ101" s="67"/>
      <c r="AK101" s="67"/>
      <c r="AL101" s="67"/>
      <c r="AM101" s="67"/>
      <c r="AN101" s="67"/>
      <c r="AO101" s="67"/>
      <c r="AP101" s="67"/>
      <c r="AQ101" s="67"/>
      <c r="AR101" s="67"/>
      <c r="AS101" s="67"/>
      <c r="AT101" s="67"/>
      <c r="AU101" s="67"/>
    </row>
    <row r="102" spans="1:48" s="50" customFormat="1">
      <c r="A102" s="103"/>
      <c r="B102" s="103"/>
      <c r="C102" s="105"/>
      <c r="D102" s="105"/>
      <c r="E102" s="105"/>
      <c r="F102" s="105"/>
      <c r="G102" s="105"/>
      <c r="H102" s="114"/>
      <c r="I102" s="51" t="s">
        <v>15</v>
      </c>
      <c r="J102" s="16">
        <v>350000</v>
      </c>
      <c r="K102" s="66">
        <v>0.78</v>
      </c>
      <c r="L102" s="2">
        <f t="shared" si="6"/>
        <v>136500</v>
      </c>
      <c r="M102" s="2">
        <f t="shared" si="2"/>
        <v>136.5</v>
      </c>
      <c r="N102" s="58"/>
      <c r="O102" s="67"/>
      <c r="P102" s="67"/>
      <c r="Q102" s="67"/>
      <c r="R102" s="67"/>
      <c r="S102" s="67"/>
      <c r="T102" s="67"/>
      <c r="U102" s="67"/>
      <c r="V102" s="67"/>
      <c r="W102" s="67"/>
      <c r="X102" s="67"/>
      <c r="Y102" s="67"/>
      <c r="Z102" s="67"/>
      <c r="AA102" s="67"/>
      <c r="AB102" s="67"/>
      <c r="AC102" s="67"/>
      <c r="AD102" s="67"/>
      <c r="AE102" s="67"/>
      <c r="AF102" s="67"/>
      <c r="AG102" s="67"/>
      <c r="AH102" s="67"/>
      <c r="AI102" s="67"/>
      <c r="AJ102" s="67"/>
      <c r="AK102" s="67"/>
      <c r="AL102" s="67"/>
      <c r="AM102" s="67"/>
      <c r="AN102" s="67"/>
      <c r="AO102" s="67"/>
      <c r="AP102" s="67"/>
      <c r="AQ102" s="67"/>
      <c r="AR102" s="67"/>
      <c r="AS102" s="67"/>
      <c r="AT102" s="67"/>
      <c r="AU102" s="67"/>
    </row>
    <row r="103" spans="1:48" s="50" customFormat="1">
      <c r="A103" s="103"/>
      <c r="B103" s="103"/>
      <c r="C103" s="105"/>
      <c r="D103" s="105"/>
      <c r="E103" s="105"/>
      <c r="F103" s="105"/>
      <c r="G103" s="105"/>
      <c r="H103" s="114"/>
      <c r="I103" s="51" t="s">
        <v>16</v>
      </c>
      <c r="J103" s="16">
        <v>340000</v>
      </c>
      <c r="K103" s="66">
        <v>0.78</v>
      </c>
      <c r="L103" s="2">
        <f t="shared" si="6"/>
        <v>132600</v>
      </c>
      <c r="M103" s="2">
        <f t="shared" si="2"/>
        <v>132.6</v>
      </c>
      <c r="N103" s="58"/>
      <c r="O103" s="67"/>
      <c r="P103" s="67"/>
      <c r="Q103" s="67"/>
      <c r="R103" s="67"/>
      <c r="S103" s="67"/>
      <c r="T103" s="67"/>
      <c r="U103" s="67"/>
      <c r="V103" s="67"/>
      <c r="W103" s="67"/>
      <c r="X103" s="67"/>
      <c r="Y103" s="67"/>
      <c r="Z103" s="67"/>
      <c r="AA103" s="67"/>
      <c r="AB103" s="67"/>
      <c r="AC103" s="67"/>
      <c r="AD103" s="67"/>
      <c r="AE103" s="67"/>
      <c r="AF103" s="67"/>
      <c r="AG103" s="67"/>
      <c r="AH103" s="67"/>
      <c r="AI103" s="67"/>
      <c r="AJ103" s="67"/>
      <c r="AK103" s="67"/>
      <c r="AL103" s="67"/>
      <c r="AM103" s="67"/>
      <c r="AN103" s="67"/>
      <c r="AO103" s="67"/>
      <c r="AP103" s="67"/>
      <c r="AQ103" s="67"/>
      <c r="AR103" s="67"/>
      <c r="AS103" s="67"/>
      <c r="AT103" s="67"/>
      <c r="AU103" s="67"/>
    </row>
    <row r="104" spans="1:48" s="50" customFormat="1">
      <c r="A104" s="103"/>
      <c r="B104" s="103"/>
      <c r="C104" s="105"/>
      <c r="D104" s="105"/>
      <c r="E104" s="105"/>
      <c r="F104" s="105"/>
      <c r="G104" s="105"/>
      <c r="H104" s="114"/>
      <c r="I104" s="51" t="s">
        <v>17</v>
      </c>
      <c r="J104" s="16">
        <v>330000</v>
      </c>
      <c r="K104" s="66">
        <v>0.78</v>
      </c>
      <c r="L104" s="2">
        <f t="shared" si="6"/>
        <v>128700</v>
      </c>
      <c r="M104" s="2">
        <f t="shared" si="2"/>
        <v>128.69999999999999</v>
      </c>
      <c r="N104" s="58"/>
      <c r="O104" s="67"/>
      <c r="P104" s="67"/>
      <c r="Q104" s="67"/>
      <c r="R104" s="67"/>
      <c r="S104" s="67"/>
      <c r="T104" s="67"/>
      <c r="U104" s="67"/>
      <c r="V104" s="67"/>
      <c r="W104" s="67"/>
      <c r="X104" s="67"/>
      <c r="Y104" s="67"/>
      <c r="Z104" s="67"/>
      <c r="AA104" s="67"/>
      <c r="AB104" s="67"/>
      <c r="AC104" s="67"/>
      <c r="AD104" s="67"/>
      <c r="AE104" s="67"/>
      <c r="AF104" s="67"/>
      <c r="AG104" s="67"/>
      <c r="AH104" s="67"/>
      <c r="AI104" s="67"/>
      <c r="AJ104" s="67"/>
      <c r="AK104" s="67"/>
      <c r="AL104" s="67"/>
      <c r="AM104" s="67"/>
      <c r="AN104" s="67"/>
      <c r="AO104" s="67"/>
      <c r="AP104" s="67"/>
      <c r="AQ104" s="67"/>
      <c r="AR104" s="67"/>
      <c r="AS104" s="67"/>
      <c r="AT104" s="67"/>
      <c r="AU104" s="67"/>
    </row>
    <row r="105" spans="1:48" s="50" customFormat="1">
      <c r="A105" s="103"/>
      <c r="B105" s="103"/>
      <c r="C105" s="105"/>
      <c r="D105" s="105"/>
      <c r="E105" s="105"/>
      <c r="F105" s="105"/>
      <c r="G105" s="105"/>
      <c r="H105" s="114"/>
      <c r="I105" s="51" t="s">
        <v>18</v>
      </c>
      <c r="J105" s="16">
        <v>320000</v>
      </c>
      <c r="K105" s="66">
        <v>0.78</v>
      </c>
      <c r="L105" s="2">
        <f t="shared" si="6"/>
        <v>124800</v>
      </c>
      <c r="M105" s="2">
        <f t="shared" si="2"/>
        <v>124.8</v>
      </c>
      <c r="N105" s="58"/>
      <c r="O105" s="67"/>
      <c r="P105" s="67"/>
      <c r="Q105" s="67"/>
      <c r="R105" s="67"/>
      <c r="S105" s="67"/>
      <c r="T105" s="67"/>
      <c r="U105" s="67"/>
      <c r="V105" s="67"/>
      <c r="W105" s="67"/>
      <c r="X105" s="67"/>
      <c r="Y105" s="67"/>
      <c r="Z105" s="67"/>
      <c r="AA105" s="67"/>
      <c r="AB105" s="67"/>
      <c r="AC105" s="67"/>
      <c r="AD105" s="67"/>
      <c r="AE105" s="67"/>
      <c r="AF105" s="67"/>
      <c r="AG105" s="67"/>
      <c r="AH105" s="67"/>
      <c r="AI105" s="67"/>
      <c r="AJ105" s="67"/>
      <c r="AK105" s="67"/>
      <c r="AL105" s="67"/>
      <c r="AM105" s="67"/>
      <c r="AN105" s="67"/>
      <c r="AO105" s="67"/>
      <c r="AP105" s="67"/>
      <c r="AQ105" s="67"/>
      <c r="AR105" s="67"/>
      <c r="AS105" s="67"/>
      <c r="AT105" s="67"/>
      <c r="AU105" s="67"/>
    </row>
    <row r="106" spans="1:48" s="19" customFormat="1">
      <c r="A106" s="103"/>
      <c r="B106" s="103"/>
      <c r="C106" s="105"/>
      <c r="D106" s="105"/>
      <c r="E106" s="105"/>
      <c r="F106" s="105"/>
      <c r="G106" s="105"/>
      <c r="H106" s="114"/>
      <c r="I106" s="51" t="s">
        <v>19</v>
      </c>
      <c r="J106" s="16">
        <v>310000</v>
      </c>
      <c r="K106" s="66">
        <v>0.78</v>
      </c>
      <c r="L106" s="2">
        <f t="shared" si="6"/>
        <v>120900</v>
      </c>
      <c r="M106" s="2">
        <f t="shared" si="2"/>
        <v>120.9</v>
      </c>
      <c r="N106" s="58"/>
      <c r="O106" s="67"/>
      <c r="P106" s="67"/>
      <c r="Q106" s="67"/>
      <c r="R106" s="67"/>
      <c r="S106" s="67"/>
      <c r="T106" s="67"/>
      <c r="U106" s="67"/>
      <c r="V106" s="67"/>
      <c r="W106" s="67"/>
      <c r="X106" s="67"/>
      <c r="Y106" s="67"/>
      <c r="Z106" s="67"/>
      <c r="AA106" s="67"/>
      <c r="AB106" s="67"/>
      <c r="AC106" s="67"/>
      <c r="AD106" s="67"/>
      <c r="AE106" s="67"/>
      <c r="AF106" s="67"/>
      <c r="AG106" s="67"/>
      <c r="AH106" s="67"/>
      <c r="AI106" s="67"/>
      <c r="AJ106" s="67"/>
      <c r="AK106" s="67"/>
      <c r="AL106" s="67"/>
      <c r="AM106" s="67"/>
      <c r="AN106" s="67"/>
      <c r="AO106" s="67"/>
      <c r="AP106" s="67"/>
      <c r="AQ106" s="67"/>
      <c r="AR106" s="67"/>
      <c r="AS106" s="67"/>
      <c r="AT106" s="67"/>
      <c r="AU106" s="67"/>
      <c r="AV106" s="71"/>
    </row>
    <row r="107" spans="1:48" s="19" customFormat="1">
      <c r="A107" s="103"/>
      <c r="B107" s="103"/>
      <c r="C107" s="105"/>
      <c r="D107" s="105"/>
      <c r="E107" s="105"/>
      <c r="F107" s="105"/>
      <c r="G107" s="105"/>
      <c r="H107" s="114"/>
      <c r="I107" s="51" t="s">
        <v>20</v>
      </c>
      <c r="J107" s="16">
        <v>300000</v>
      </c>
      <c r="K107" s="66">
        <v>0.78</v>
      </c>
      <c r="L107" s="2">
        <f t="shared" si="6"/>
        <v>117000</v>
      </c>
      <c r="M107" s="2">
        <f t="shared" si="2"/>
        <v>117</v>
      </c>
      <c r="N107" s="58"/>
      <c r="O107" s="67"/>
      <c r="P107" s="67"/>
      <c r="Q107" s="67"/>
      <c r="R107" s="67"/>
      <c r="S107" s="67"/>
      <c r="T107" s="67"/>
      <c r="U107" s="67"/>
      <c r="V107" s="67"/>
      <c r="W107" s="67"/>
      <c r="X107" s="67"/>
      <c r="Y107" s="67"/>
      <c r="Z107" s="67"/>
      <c r="AA107" s="67"/>
      <c r="AB107" s="67"/>
      <c r="AC107" s="67"/>
      <c r="AD107" s="67"/>
      <c r="AE107" s="67"/>
      <c r="AF107" s="67"/>
      <c r="AG107" s="67"/>
      <c r="AH107" s="67"/>
      <c r="AI107" s="67"/>
      <c r="AJ107" s="67"/>
      <c r="AK107" s="67"/>
      <c r="AL107" s="67"/>
      <c r="AM107" s="67"/>
      <c r="AN107" s="67"/>
      <c r="AO107" s="67"/>
      <c r="AP107" s="67"/>
      <c r="AQ107" s="67"/>
      <c r="AR107" s="67"/>
      <c r="AS107" s="67"/>
      <c r="AT107" s="67"/>
      <c r="AU107" s="67"/>
      <c r="AV107" s="71"/>
    </row>
    <row r="108" spans="1:48" s="19" customFormat="1">
      <c r="A108" s="103"/>
      <c r="B108" s="103"/>
      <c r="C108" s="105"/>
      <c r="D108" s="105"/>
      <c r="E108" s="105"/>
      <c r="F108" s="105"/>
      <c r="G108" s="105"/>
      <c r="H108" s="114"/>
      <c r="I108" s="51" t="s">
        <v>21</v>
      </c>
      <c r="J108" s="16">
        <v>290000</v>
      </c>
      <c r="K108" s="66">
        <v>0.78</v>
      </c>
      <c r="L108" s="2">
        <f t="shared" si="6"/>
        <v>113100</v>
      </c>
      <c r="M108" s="2">
        <f t="shared" si="2"/>
        <v>113.1</v>
      </c>
      <c r="N108" s="58"/>
      <c r="O108" s="67"/>
      <c r="P108" s="67"/>
      <c r="Q108" s="67"/>
      <c r="R108" s="67"/>
      <c r="S108" s="67"/>
      <c r="T108" s="67"/>
      <c r="U108" s="67"/>
      <c r="V108" s="67"/>
      <c r="W108" s="67"/>
      <c r="X108" s="67"/>
      <c r="Y108" s="67"/>
      <c r="Z108" s="67"/>
      <c r="AA108" s="67"/>
      <c r="AB108" s="67"/>
      <c r="AC108" s="67"/>
      <c r="AD108" s="67"/>
      <c r="AE108" s="67"/>
      <c r="AF108" s="67"/>
      <c r="AG108" s="67"/>
      <c r="AH108" s="67"/>
      <c r="AI108" s="67"/>
      <c r="AJ108" s="67"/>
      <c r="AK108" s="67"/>
      <c r="AL108" s="67"/>
      <c r="AM108" s="67"/>
      <c r="AN108" s="67"/>
      <c r="AO108" s="67"/>
      <c r="AP108" s="67"/>
      <c r="AQ108" s="67"/>
      <c r="AR108" s="67"/>
      <c r="AS108" s="67"/>
      <c r="AT108" s="67"/>
      <c r="AU108" s="67"/>
      <c r="AV108" s="71"/>
    </row>
    <row r="109" spans="1:48" s="69" customFormat="1">
      <c r="A109" s="103"/>
      <c r="B109" s="103"/>
      <c r="C109" s="106"/>
      <c r="D109" s="106"/>
      <c r="E109" s="106"/>
      <c r="F109" s="106"/>
      <c r="G109" s="106"/>
      <c r="H109" s="115"/>
      <c r="I109" s="54" t="s">
        <v>22</v>
      </c>
      <c r="J109" s="16">
        <v>172061.71</v>
      </c>
      <c r="K109" s="66">
        <v>0.78</v>
      </c>
      <c r="L109" s="2">
        <f t="shared" si="6"/>
        <v>67104.066900000005</v>
      </c>
      <c r="M109" s="2">
        <f t="shared" si="2"/>
        <v>67.104066900000007</v>
      </c>
      <c r="N109" s="58"/>
      <c r="O109" s="67"/>
      <c r="P109" s="67"/>
      <c r="Q109" s="67"/>
      <c r="R109" s="67"/>
      <c r="S109" s="67"/>
      <c r="T109" s="67"/>
      <c r="U109" s="67"/>
      <c r="V109" s="67"/>
      <c r="W109" s="67"/>
      <c r="X109" s="67"/>
      <c r="Y109" s="67"/>
      <c r="Z109" s="67"/>
      <c r="AA109" s="67"/>
      <c r="AB109" s="67"/>
      <c r="AC109" s="67"/>
      <c r="AD109" s="67"/>
      <c r="AE109" s="67"/>
      <c r="AF109" s="67"/>
      <c r="AG109" s="67"/>
      <c r="AH109" s="67"/>
      <c r="AI109" s="67"/>
      <c r="AJ109" s="67"/>
      <c r="AK109" s="67"/>
      <c r="AL109" s="67"/>
      <c r="AM109" s="67"/>
      <c r="AN109" s="67"/>
      <c r="AO109" s="67"/>
      <c r="AP109" s="67"/>
      <c r="AQ109" s="67"/>
      <c r="AR109" s="67"/>
      <c r="AS109" s="67"/>
      <c r="AT109" s="67"/>
      <c r="AU109" s="67"/>
      <c r="AV109" s="72"/>
    </row>
    <row r="110" spans="1:48" s="19" customFormat="1" ht="19.5" thickBot="1">
      <c r="A110" s="24"/>
      <c r="B110" s="20" t="s">
        <v>23</v>
      </c>
      <c r="C110" s="21"/>
      <c r="D110" s="21"/>
      <c r="E110" s="21"/>
      <c r="F110" s="21"/>
      <c r="G110" s="21"/>
      <c r="H110" s="21"/>
      <c r="I110" s="21"/>
      <c r="J110" s="12">
        <f>SUM(J98:J109)</f>
        <v>3912061.71</v>
      </c>
      <c r="K110" s="23"/>
      <c r="L110" s="14">
        <f>SUM(L98:L109)</f>
        <v>1525704.0669</v>
      </c>
      <c r="M110" s="6">
        <f t="shared" ref="M110:M173" si="7">L110/1000</f>
        <v>1525.7040669</v>
      </c>
      <c r="N110" s="61">
        <f>+M110</f>
        <v>1525.7040669</v>
      </c>
      <c r="O110" s="67"/>
      <c r="P110" s="67"/>
      <c r="Q110" s="67"/>
      <c r="R110" s="67"/>
      <c r="S110" s="67"/>
      <c r="T110" s="67"/>
      <c r="U110" s="67"/>
      <c r="V110" s="67"/>
      <c r="W110" s="67"/>
      <c r="X110" s="67"/>
      <c r="Y110" s="67"/>
      <c r="Z110" s="67"/>
      <c r="AA110" s="67"/>
      <c r="AB110" s="67"/>
      <c r="AC110" s="67"/>
      <c r="AD110" s="67"/>
      <c r="AE110" s="67"/>
      <c r="AF110" s="67"/>
      <c r="AG110" s="67"/>
      <c r="AH110" s="67"/>
      <c r="AI110" s="67"/>
      <c r="AJ110" s="67"/>
      <c r="AK110" s="67"/>
      <c r="AL110" s="67"/>
      <c r="AM110" s="67"/>
      <c r="AN110" s="67"/>
      <c r="AO110" s="67"/>
      <c r="AP110" s="67"/>
      <c r="AQ110" s="67"/>
      <c r="AR110" s="67"/>
      <c r="AS110" s="67"/>
      <c r="AT110" s="67"/>
      <c r="AU110" s="67"/>
      <c r="AV110" s="71"/>
    </row>
    <row r="111" spans="1:48" s="50" customFormat="1" ht="15.75" customHeight="1">
      <c r="A111" s="103">
        <v>7</v>
      </c>
      <c r="B111" s="103" t="s">
        <v>56</v>
      </c>
      <c r="C111" s="103" t="s">
        <v>9</v>
      </c>
      <c r="D111" s="103" t="s">
        <v>9</v>
      </c>
      <c r="E111" s="103" t="s">
        <v>9</v>
      </c>
      <c r="F111" s="103" t="s">
        <v>9</v>
      </c>
      <c r="G111" s="103" t="s">
        <v>57</v>
      </c>
      <c r="H111" s="116" t="s">
        <v>58</v>
      </c>
      <c r="I111" s="51" t="s">
        <v>11</v>
      </c>
      <c r="J111" s="52">
        <v>132072.12</v>
      </c>
      <c r="K111" s="4">
        <v>0.92</v>
      </c>
      <c r="L111" s="2">
        <f>J111*0.5*K111</f>
        <v>60753.175199999998</v>
      </c>
      <c r="M111" s="2">
        <f t="shared" si="7"/>
        <v>60.753175200000001</v>
      </c>
      <c r="N111" s="58"/>
      <c r="O111" s="67"/>
      <c r="P111" s="67"/>
      <c r="Q111" s="67"/>
      <c r="R111" s="67"/>
      <c r="S111" s="67"/>
      <c r="T111" s="67"/>
      <c r="U111" s="67"/>
      <c r="V111" s="67"/>
      <c r="W111" s="67"/>
      <c r="X111" s="67"/>
      <c r="Y111" s="67"/>
      <c r="Z111" s="67"/>
      <c r="AA111" s="67"/>
      <c r="AB111" s="67"/>
      <c r="AC111" s="67"/>
      <c r="AD111" s="67"/>
      <c r="AE111" s="67"/>
      <c r="AF111" s="67"/>
      <c r="AG111" s="67"/>
      <c r="AH111" s="67"/>
      <c r="AI111" s="67"/>
      <c r="AJ111" s="67"/>
      <c r="AK111" s="67"/>
      <c r="AL111" s="67"/>
      <c r="AM111" s="67"/>
      <c r="AN111" s="67"/>
      <c r="AO111" s="67"/>
      <c r="AP111" s="67"/>
      <c r="AQ111" s="67"/>
      <c r="AR111" s="67"/>
      <c r="AS111" s="67"/>
      <c r="AT111" s="67"/>
      <c r="AU111" s="67"/>
    </row>
    <row r="112" spans="1:48" s="50" customFormat="1" ht="15.75" customHeight="1">
      <c r="A112" s="103"/>
      <c r="B112" s="103"/>
      <c r="C112" s="103"/>
      <c r="D112" s="103"/>
      <c r="E112" s="103"/>
      <c r="F112" s="103"/>
      <c r="G112" s="103"/>
      <c r="H112" s="105"/>
      <c r="I112" s="51" t="s">
        <v>12</v>
      </c>
      <c r="J112" s="52">
        <v>132072.12</v>
      </c>
      <c r="K112" s="4">
        <v>0.92</v>
      </c>
      <c r="L112" s="2">
        <f t="shared" ref="L112:L121" si="8">J112*0.5*K112</f>
        <v>60753.175199999998</v>
      </c>
      <c r="M112" s="2">
        <f t="shared" si="7"/>
        <v>60.753175200000001</v>
      </c>
      <c r="N112" s="58"/>
      <c r="O112" s="67"/>
      <c r="P112" s="67"/>
      <c r="Q112" s="67"/>
      <c r="R112" s="67"/>
      <c r="S112" s="67"/>
      <c r="T112" s="67"/>
      <c r="U112" s="67"/>
      <c r="V112" s="67"/>
      <c r="W112" s="67"/>
      <c r="X112" s="67"/>
      <c r="Y112" s="67"/>
      <c r="Z112" s="67"/>
      <c r="AA112" s="67"/>
      <c r="AB112" s="67"/>
      <c r="AC112" s="67"/>
      <c r="AD112" s="67"/>
      <c r="AE112" s="67"/>
      <c r="AF112" s="67"/>
      <c r="AG112" s="67"/>
      <c r="AH112" s="67"/>
      <c r="AI112" s="67"/>
      <c r="AJ112" s="67"/>
      <c r="AK112" s="67"/>
      <c r="AL112" s="67"/>
      <c r="AM112" s="67"/>
      <c r="AN112" s="67"/>
      <c r="AO112" s="67"/>
      <c r="AP112" s="67"/>
      <c r="AQ112" s="67"/>
      <c r="AR112" s="67"/>
      <c r="AS112" s="67"/>
      <c r="AT112" s="67"/>
      <c r="AU112" s="67"/>
    </row>
    <row r="113" spans="1:47" s="50" customFormat="1" ht="15.75" customHeight="1">
      <c r="A113" s="103"/>
      <c r="B113" s="103"/>
      <c r="C113" s="103"/>
      <c r="D113" s="103"/>
      <c r="E113" s="103"/>
      <c r="F113" s="103"/>
      <c r="G113" s="103"/>
      <c r="H113" s="105"/>
      <c r="I113" s="51" t="s">
        <v>13</v>
      </c>
      <c r="J113" s="52">
        <v>132072.12</v>
      </c>
      <c r="K113" s="4">
        <v>0.92</v>
      </c>
      <c r="L113" s="2">
        <f t="shared" si="8"/>
        <v>60753.175199999998</v>
      </c>
      <c r="M113" s="2">
        <f t="shared" si="7"/>
        <v>60.753175200000001</v>
      </c>
      <c r="N113" s="58"/>
      <c r="O113" s="67"/>
      <c r="P113" s="67"/>
      <c r="Q113" s="67"/>
      <c r="R113" s="67"/>
      <c r="S113" s="67"/>
      <c r="T113" s="67"/>
      <c r="U113" s="67"/>
      <c r="V113" s="67"/>
      <c r="W113" s="67"/>
      <c r="X113" s="67"/>
      <c r="Y113" s="67"/>
      <c r="Z113" s="67"/>
      <c r="AA113" s="67"/>
      <c r="AB113" s="67"/>
      <c r="AC113" s="67"/>
      <c r="AD113" s="67"/>
      <c r="AE113" s="67"/>
      <c r="AF113" s="67"/>
      <c r="AG113" s="67"/>
      <c r="AH113" s="67"/>
      <c r="AI113" s="67"/>
      <c r="AJ113" s="67"/>
      <c r="AK113" s="67"/>
      <c r="AL113" s="67"/>
      <c r="AM113" s="67"/>
      <c r="AN113" s="67"/>
      <c r="AO113" s="67"/>
      <c r="AP113" s="67"/>
      <c r="AQ113" s="67"/>
      <c r="AR113" s="67"/>
      <c r="AS113" s="67"/>
      <c r="AT113" s="67"/>
      <c r="AU113" s="67"/>
    </row>
    <row r="114" spans="1:47" s="50" customFormat="1" ht="15.75" customHeight="1">
      <c r="A114" s="103"/>
      <c r="B114" s="103"/>
      <c r="C114" s="103"/>
      <c r="D114" s="103"/>
      <c r="E114" s="103"/>
      <c r="F114" s="103"/>
      <c r="G114" s="103"/>
      <c r="H114" s="105"/>
      <c r="I114" s="51" t="s">
        <v>14</v>
      </c>
      <c r="J114" s="52">
        <v>132072.12</v>
      </c>
      <c r="K114" s="4">
        <v>0.92</v>
      </c>
      <c r="L114" s="2">
        <f t="shared" si="8"/>
        <v>60753.175199999998</v>
      </c>
      <c r="M114" s="2">
        <f t="shared" si="7"/>
        <v>60.753175200000001</v>
      </c>
      <c r="N114" s="73"/>
      <c r="O114" s="67"/>
      <c r="P114" s="67"/>
      <c r="Q114" s="67"/>
      <c r="R114" s="67"/>
      <c r="S114" s="67"/>
      <c r="T114" s="67"/>
      <c r="U114" s="67"/>
      <c r="V114" s="67"/>
      <c r="W114" s="67"/>
      <c r="X114" s="67"/>
      <c r="Y114" s="67"/>
      <c r="Z114" s="67"/>
      <c r="AA114" s="67"/>
      <c r="AB114" s="67"/>
      <c r="AC114" s="67"/>
      <c r="AD114" s="67"/>
      <c r="AE114" s="67"/>
      <c r="AF114" s="67"/>
      <c r="AG114" s="67"/>
      <c r="AH114" s="67"/>
      <c r="AI114" s="67"/>
      <c r="AJ114" s="67"/>
      <c r="AK114" s="67"/>
      <c r="AL114" s="67"/>
      <c r="AM114" s="67"/>
      <c r="AN114" s="67"/>
      <c r="AO114" s="67"/>
      <c r="AP114" s="67"/>
      <c r="AQ114" s="67"/>
      <c r="AR114" s="67"/>
      <c r="AS114" s="67"/>
      <c r="AT114" s="67"/>
      <c r="AU114" s="67"/>
    </row>
    <row r="115" spans="1:47" s="50" customFormat="1" ht="15.75" customHeight="1">
      <c r="A115" s="103"/>
      <c r="B115" s="103"/>
      <c r="C115" s="103"/>
      <c r="D115" s="103"/>
      <c r="E115" s="103"/>
      <c r="F115" s="103"/>
      <c r="G115" s="103"/>
      <c r="H115" s="105"/>
      <c r="I115" s="51" t="s">
        <v>15</v>
      </c>
      <c r="J115" s="52">
        <v>132072.12</v>
      </c>
      <c r="K115" s="4">
        <v>0.92</v>
      </c>
      <c r="L115" s="2">
        <f t="shared" si="8"/>
        <v>60753.175199999998</v>
      </c>
      <c r="M115" s="2">
        <f t="shared" si="7"/>
        <v>60.753175200000001</v>
      </c>
      <c r="N115" s="58"/>
      <c r="O115" s="67"/>
      <c r="P115" s="67"/>
      <c r="Q115" s="67"/>
      <c r="R115" s="67"/>
      <c r="S115" s="67"/>
      <c r="T115" s="67"/>
      <c r="U115" s="67"/>
      <c r="V115" s="67"/>
      <c r="W115" s="67"/>
      <c r="X115" s="67"/>
      <c r="Y115" s="67"/>
      <c r="Z115" s="67"/>
      <c r="AA115" s="67"/>
      <c r="AB115" s="67"/>
      <c r="AC115" s="67"/>
      <c r="AD115" s="67"/>
      <c r="AE115" s="67"/>
      <c r="AF115" s="67"/>
      <c r="AG115" s="67"/>
      <c r="AH115" s="67"/>
      <c r="AI115" s="67"/>
      <c r="AJ115" s="67"/>
      <c r="AK115" s="67"/>
      <c r="AL115" s="67"/>
      <c r="AM115" s="67"/>
      <c r="AN115" s="67"/>
      <c r="AO115" s="67"/>
      <c r="AP115" s="67"/>
      <c r="AQ115" s="67"/>
      <c r="AR115" s="67"/>
      <c r="AS115" s="67"/>
      <c r="AT115" s="67"/>
      <c r="AU115" s="67"/>
    </row>
    <row r="116" spans="1:47" s="50" customFormat="1" ht="15.75" customHeight="1">
      <c r="A116" s="103"/>
      <c r="B116" s="103"/>
      <c r="C116" s="103"/>
      <c r="D116" s="103"/>
      <c r="E116" s="103"/>
      <c r="F116" s="103"/>
      <c r="G116" s="103"/>
      <c r="H116" s="105"/>
      <c r="I116" s="51" t="s">
        <v>16</v>
      </c>
      <c r="J116" s="52">
        <v>132072.12</v>
      </c>
      <c r="K116" s="4">
        <v>0.92</v>
      </c>
      <c r="L116" s="2">
        <f t="shared" si="8"/>
        <v>60753.175199999998</v>
      </c>
      <c r="M116" s="2">
        <f t="shared" si="7"/>
        <v>60.753175200000001</v>
      </c>
      <c r="N116" s="58"/>
      <c r="O116" s="67"/>
      <c r="P116" s="67"/>
      <c r="Q116" s="67"/>
      <c r="R116" s="67"/>
      <c r="S116" s="67"/>
      <c r="T116" s="67"/>
      <c r="U116" s="67"/>
      <c r="V116" s="67"/>
      <c r="W116" s="67"/>
      <c r="X116" s="67"/>
      <c r="Y116" s="67"/>
      <c r="Z116" s="67"/>
      <c r="AA116" s="67"/>
      <c r="AB116" s="67"/>
      <c r="AC116" s="67"/>
      <c r="AD116" s="67"/>
      <c r="AE116" s="67"/>
      <c r="AF116" s="67"/>
      <c r="AG116" s="67"/>
      <c r="AH116" s="67"/>
      <c r="AI116" s="67"/>
      <c r="AJ116" s="67"/>
      <c r="AK116" s="67"/>
      <c r="AL116" s="67"/>
      <c r="AM116" s="67"/>
      <c r="AN116" s="67"/>
      <c r="AO116" s="67"/>
      <c r="AP116" s="67"/>
      <c r="AQ116" s="67"/>
      <c r="AR116" s="67"/>
      <c r="AS116" s="67"/>
      <c r="AT116" s="67"/>
      <c r="AU116" s="67"/>
    </row>
    <row r="117" spans="1:47" s="50" customFormat="1" ht="15.75" customHeight="1">
      <c r="A117" s="103"/>
      <c r="B117" s="103"/>
      <c r="C117" s="103"/>
      <c r="D117" s="103"/>
      <c r="E117" s="103"/>
      <c r="F117" s="103"/>
      <c r="G117" s="103"/>
      <c r="H117" s="105"/>
      <c r="I117" s="51" t="s">
        <v>17</v>
      </c>
      <c r="J117" s="52">
        <v>132072.12</v>
      </c>
      <c r="K117" s="4">
        <v>0.92</v>
      </c>
      <c r="L117" s="2">
        <f t="shared" si="8"/>
        <v>60753.175199999998</v>
      </c>
      <c r="M117" s="2">
        <f t="shared" si="7"/>
        <v>60.753175200000001</v>
      </c>
      <c r="N117" s="58"/>
      <c r="O117" s="67"/>
      <c r="P117" s="67"/>
      <c r="Q117" s="67"/>
      <c r="R117" s="67"/>
      <c r="S117" s="67"/>
      <c r="T117" s="67"/>
      <c r="U117" s="67"/>
      <c r="V117" s="67"/>
      <c r="W117" s="67"/>
      <c r="X117" s="67"/>
      <c r="Y117" s="67"/>
      <c r="Z117" s="67"/>
      <c r="AA117" s="67"/>
      <c r="AB117" s="67"/>
      <c r="AC117" s="67"/>
      <c r="AD117" s="67"/>
      <c r="AE117" s="67"/>
      <c r="AF117" s="67"/>
      <c r="AG117" s="67"/>
      <c r="AH117" s="67"/>
      <c r="AI117" s="67"/>
      <c r="AJ117" s="67"/>
      <c r="AK117" s="67"/>
      <c r="AL117" s="67"/>
      <c r="AM117" s="67"/>
      <c r="AN117" s="67"/>
      <c r="AO117" s="67"/>
      <c r="AP117" s="67"/>
      <c r="AQ117" s="67"/>
      <c r="AR117" s="67"/>
      <c r="AS117" s="67"/>
      <c r="AT117" s="67"/>
      <c r="AU117" s="67"/>
    </row>
    <row r="118" spans="1:47" s="50" customFormat="1" ht="15.75" customHeight="1">
      <c r="A118" s="103"/>
      <c r="B118" s="103"/>
      <c r="C118" s="103"/>
      <c r="D118" s="103"/>
      <c r="E118" s="103"/>
      <c r="F118" s="103"/>
      <c r="G118" s="103"/>
      <c r="H118" s="105"/>
      <c r="I118" s="51" t="s">
        <v>18</v>
      </c>
      <c r="J118" s="52">
        <v>132072.12</v>
      </c>
      <c r="K118" s="4">
        <v>0.92</v>
      </c>
      <c r="L118" s="2">
        <f t="shared" si="8"/>
        <v>60753.175199999998</v>
      </c>
      <c r="M118" s="2">
        <f t="shared" si="7"/>
        <v>60.753175200000001</v>
      </c>
    </row>
    <row r="119" spans="1:47" s="50" customFormat="1" ht="15.75" customHeight="1">
      <c r="A119" s="103"/>
      <c r="B119" s="103"/>
      <c r="C119" s="103"/>
      <c r="D119" s="103"/>
      <c r="E119" s="103"/>
      <c r="F119" s="103"/>
      <c r="G119" s="103"/>
      <c r="H119" s="105"/>
      <c r="I119" s="51" t="s">
        <v>19</v>
      </c>
      <c r="J119" s="52">
        <v>132072.12</v>
      </c>
      <c r="K119" s="4">
        <v>0.92</v>
      </c>
      <c r="L119" s="2">
        <f t="shared" si="8"/>
        <v>60753.175199999998</v>
      </c>
      <c r="M119" s="2">
        <f t="shared" si="7"/>
        <v>60.753175200000001</v>
      </c>
      <c r="N119" s="58"/>
    </row>
    <row r="120" spans="1:47" s="50" customFormat="1" ht="15.75" customHeight="1">
      <c r="A120" s="103"/>
      <c r="B120" s="103"/>
      <c r="C120" s="103"/>
      <c r="D120" s="103"/>
      <c r="E120" s="103"/>
      <c r="F120" s="103"/>
      <c r="G120" s="103"/>
      <c r="H120" s="105"/>
      <c r="I120" s="51" t="s">
        <v>20</v>
      </c>
      <c r="J120" s="52">
        <v>132072.12</v>
      </c>
      <c r="K120" s="4">
        <v>0.92</v>
      </c>
      <c r="L120" s="2">
        <f t="shared" si="8"/>
        <v>60753.175199999998</v>
      </c>
      <c r="M120" s="2">
        <f t="shared" si="7"/>
        <v>60.753175200000001</v>
      </c>
      <c r="N120" s="58"/>
    </row>
    <row r="121" spans="1:47" s="50" customFormat="1" ht="15.75" customHeight="1">
      <c r="A121" s="103"/>
      <c r="B121" s="103"/>
      <c r="C121" s="103"/>
      <c r="D121" s="103"/>
      <c r="E121" s="103"/>
      <c r="F121" s="103"/>
      <c r="G121" s="103"/>
      <c r="H121" s="105"/>
      <c r="I121" s="51" t="s">
        <v>21</v>
      </c>
      <c r="J121" s="52">
        <v>244420.32</v>
      </c>
      <c r="K121" s="4">
        <v>0.92</v>
      </c>
      <c r="L121" s="2">
        <f t="shared" si="8"/>
        <v>112433.3472</v>
      </c>
      <c r="M121" s="2">
        <f t="shared" si="7"/>
        <v>112.4333472</v>
      </c>
      <c r="N121" s="58"/>
    </row>
    <row r="122" spans="1:47" s="50" customFormat="1" ht="16.5" customHeight="1">
      <c r="A122" s="103"/>
      <c r="B122" s="103"/>
      <c r="C122" s="103"/>
      <c r="D122" s="103"/>
      <c r="E122" s="103"/>
      <c r="F122" s="103"/>
      <c r="G122" s="103"/>
      <c r="H122" s="106"/>
      <c r="I122" s="54" t="s">
        <v>22</v>
      </c>
      <c r="J122" s="52">
        <v>132072.12</v>
      </c>
      <c r="K122" s="4">
        <v>0.92</v>
      </c>
      <c r="L122" s="2">
        <f>J122*0.5*K122</f>
        <v>60753.175199999998</v>
      </c>
      <c r="M122" s="2">
        <f t="shared" si="7"/>
        <v>60.753175200000001</v>
      </c>
      <c r="N122" s="58"/>
    </row>
    <row r="123" spans="1:47" s="50" customFormat="1" ht="15.75">
      <c r="A123" s="8"/>
      <c r="B123" s="55" t="s">
        <v>23</v>
      </c>
      <c r="C123" s="56"/>
      <c r="D123" s="56"/>
      <c r="E123" s="56"/>
      <c r="F123" s="56"/>
      <c r="G123" s="56"/>
      <c r="H123" s="56"/>
      <c r="I123" s="56"/>
      <c r="J123" s="3">
        <f>SUM(J111:J122)</f>
        <v>1697213.6400000001</v>
      </c>
      <c r="K123" s="25"/>
      <c r="L123" s="5">
        <f>SUM(L111:L122)</f>
        <v>780718.27439999976</v>
      </c>
      <c r="M123" s="6">
        <f t="shared" si="7"/>
        <v>780.71827439999981</v>
      </c>
      <c r="N123" s="58"/>
    </row>
    <row r="124" spans="1:47" s="50" customFormat="1" hidden="1">
      <c r="A124" s="19"/>
      <c r="B124" s="33"/>
      <c r="C124" s="56"/>
      <c r="D124" s="56"/>
      <c r="E124" s="56"/>
      <c r="F124" s="56"/>
      <c r="G124" s="56"/>
      <c r="H124" s="56"/>
      <c r="I124" s="56"/>
      <c r="J124" s="3"/>
      <c r="K124" s="74"/>
      <c r="L124" s="5"/>
      <c r="M124" s="2">
        <f t="shared" si="7"/>
        <v>0</v>
      </c>
      <c r="N124" s="58"/>
    </row>
    <row r="125" spans="1:47" s="50" customFormat="1" ht="15" hidden="1" customHeight="1">
      <c r="A125" s="112" t="s">
        <v>24</v>
      </c>
      <c r="B125" s="103" t="s">
        <v>25</v>
      </c>
      <c r="C125" s="103"/>
      <c r="D125" s="103"/>
      <c r="E125" s="103"/>
      <c r="F125" s="103"/>
      <c r="G125" s="103" t="s">
        <v>26</v>
      </c>
      <c r="H125" s="111"/>
      <c r="I125" s="51"/>
      <c r="J125" s="59"/>
      <c r="K125" s="75"/>
      <c r="L125" s="7"/>
      <c r="M125" s="2">
        <f t="shared" si="7"/>
        <v>0</v>
      </c>
      <c r="N125" s="58"/>
    </row>
    <row r="126" spans="1:47" s="50" customFormat="1" hidden="1">
      <c r="A126" s="112"/>
      <c r="B126" s="103"/>
      <c r="C126" s="103"/>
      <c r="D126" s="103"/>
      <c r="E126" s="103"/>
      <c r="F126" s="103"/>
      <c r="G126" s="103"/>
      <c r="H126" s="111"/>
      <c r="I126" s="51"/>
      <c r="J126" s="59"/>
      <c r="K126" s="75"/>
      <c r="L126" s="7"/>
      <c r="M126" s="2">
        <f t="shared" si="7"/>
        <v>0</v>
      </c>
      <c r="N126" s="58"/>
    </row>
    <row r="127" spans="1:47" s="50" customFormat="1" hidden="1">
      <c r="A127" s="112"/>
      <c r="B127" s="103"/>
      <c r="C127" s="103"/>
      <c r="D127" s="103"/>
      <c r="E127" s="103"/>
      <c r="F127" s="103"/>
      <c r="G127" s="103"/>
      <c r="H127" s="111"/>
      <c r="I127" s="51"/>
      <c r="J127" s="59"/>
      <c r="K127" s="75"/>
      <c r="L127" s="7"/>
      <c r="M127" s="2">
        <f t="shared" si="7"/>
        <v>0</v>
      </c>
      <c r="N127" s="58"/>
    </row>
    <row r="128" spans="1:47" s="50" customFormat="1" hidden="1">
      <c r="A128" s="112"/>
      <c r="B128" s="103"/>
      <c r="C128" s="103"/>
      <c r="D128" s="103"/>
      <c r="E128" s="103"/>
      <c r="F128" s="103"/>
      <c r="G128" s="103"/>
      <c r="H128" s="111"/>
      <c r="I128" s="51"/>
      <c r="J128" s="59"/>
      <c r="K128" s="75"/>
      <c r="L128" s="7"/>
      <c r="M128" s="2">
        <f t="shared" si="7"/>
        <v>0</v>
      </c>
      <c r="N128" s="58"/>
    </row>
    <row r="129" spans="1:14" s="50" customFormat="1" hidden="1">
      <c r="A129" s="112"/>
      <c r="B129" s="103"/>
      <c r="C129" s="103"/>
      <c r="D129" s="103"/>
      <c r="E129" s="103"/>
      <c r="F129" s="103"/>
      <c r="G129" s="103"/>
      <c r="H129" s="111"/>
      <c r="I129" s="51"/>
      <c r="J129" s="59"/>
      <c r="K129" s="75"/>
      <c r="L129" s="7"/>
      <c r="M129" s="2">
        <f t="shared" si="7"/>
        <v>0</v>
      </c>
      <c r="N129" s="58"/>
    </row>
    <row r="130" spans="1:14" s="50" customFormat="1" hidden="1">
      <c r="A130" s="112"/>
      <c r="B130" s="103"/>
      <c r="C130" s="103"/>
      <c r="D130" s="103"/>
      <c r="E130" s="103"/>
      <c r="F130" s="103"/>
      <c r="G130" s="103"/>
      <c r="H130" s="111"/>
      <c r="I130" s="51"/>
      <c r="J130" s="59"/>
      <c r="K130" s="75"/>
      <c r="L130" s="7"/>
      <c r="M130" s="2">
        <f t="shared" si="7"/>
        <v>0</v>
      </c>
      <c r="N130" s="58"/>
    </row>
    <row r="131" spans="1:14" s="50" customFormat="1" hidden="1">
      <c r="A131" s="112"/>
      <c r="B131" s="103"/>
      <c r="C131" s="103"/>
      <c r="D131" s="103"/>
      <c r="E131" s="103"/>
      <c r="F131" s="103"/>
      <c r="G131" s="103"/>
      <c r="H131" s="111"/>
      <c r="I131" s="51"/>
      <c r="J131" s="59"/>
      <c r="K131" s="75"/>
      <c r="L131" s="7"/>
      <c r="M131" s="2">
        <f t="shared" si="7"/>
        <v>0</v>
      </c>
      <c r="N131" s="58"/>
    </row>
    <row r="132" spans="1:14" s="50" customFormat="1" hidden="1">
      <c r="A132" s="112"/>
      <c r="B132" s="103"/>
      <c r="C132" s="103"/>
      <c r="D132" s="103"/>
      <c r="E132" s="103"/>
      <c r="F132" s="103"/>
      <c r="G132" s="103"/>
      <c r="H132" s="111"/>
      <c r="I132" s="51"/>
      <c r="J132" s="59"/>
      <c r="K132" s="75"/>
      <c r="L132" s="7"/>
      <c r="M132" s="2">
        <f t="shared" si="7"/>
        <v>0</v>
      </c>
      <c r="N132" s="58"/>
    </row>
    <row r="133" spans="1:14" s="50" customFormat="1" hidden="1">
      <c r="A133" s="112"/>
      <c r="B133" s="103"/>
      <c r="C133" s="103"/>
      <c r="D133" s="103"/>
      <c r="E133" s="103"/>
      <c r="F133" s="103"/>
      <c r="G133" s="103"/>
      <c r="H133" s="111"/>
      <c r="I133" s="51"/>
      <c r="J133" s="59"/>
      <c r="K133" s="75"/>
      <c r="L133" s="7"/>
      <c r="M133" s="2">
        <f t="shared" si="7"/>
        <v>0</v>
      </c>
      <c r="N133" s="58"/>
    </row>
    <row r="134" spans="1:14" s="50" customFormat="1" hidden="1">
      <c r="A134" s="112"/>
      <c r="B134" s="103"/>
      <c r="C134" s="103"/>
      <c r="D134" s="103"/>
      <c r="E134" s="103"/>
      <c r="F134" s="103"/>
      <c r="G134" s="103"/>
      <c r="H134" s="111"/>
      <c r="I134" s="51"/>
      <c r="J134" s="59"/>
      <c r="K134" s="75"/>
      <c r="L134" s="7"/>
      <c r="M134" s="2">
        <f t="shared" si="7"/>
        <v>0</v>
      </c>
      <c r="N134" s="58"/>
    </row>
    <row r="135" spans="1:14" s="50" customFormat="1" hidden="1">
      <c r="A135" s="112"/>
      <c r="B135" s="103"/>
      <c r="C135" s="103"/>
      <c r="D135" s="103"/>
      <c r="E135" s="103"/>
      <c r="F135" s="103"/>
      <c r="G135" s="103"/>
      <c r="H135" s="111"/>
      <c r="I135" s="51"/>
      <c r="J135" s="59"/>
      <c r="K135" s="75"/>
      <c r="L135" s="7"/>
      <c r="M135" s="2">
        <f t="shared" si="7"/>
        <v>0</v>
      </c>
      <c r="N135" s="58"/>
    </row>
    <row r="136" spans="1:14" s="50" customFormat="1" hidden="1">
      <c r="A136" s="112"/>
      <c r="B136" s="103"/>
      <c r="C136" s="103"/>
      <c r="D136" s="103"/>
      <c r="E136" s="103"/>
      <c r="F136" s="103"/>
      <c r="G136" s="103"/>
      <c r="H136" s="111"/>
      <c r="I136" s="51"/>
      <c r="J136" s="59"/>
      <c r="K136" s="75"/>
      <c r="L136" s="7"/>
      <c r="M136" s="2">
        <f t="shared" si="7"/>
        <v>0</v>
      </c>
      <c r="N136" s="58"/>
    </row>
    <row r="137" spans="1:14" s="50" customFormat="1" hidden="1">
      <c r="A137" s="19"/>
      <c r="B137" s="56" t="s">
        <v>23</v>
      </c>
      <c r="C137" s="56"/>
      <c r="D137" s="56"/>
      <c r="E137" s="56"/>
      <c r="F137" s="56"/>
      <c r="G137" s="56"/>
      <c r="H137" s="56"/>
      <c r="I137" s="56"/>
      <c r="J137" s="3">
        <f>SUM(J125:J136)</f>
        <v>0</v>
      </c>
      <c r="K137" s="75"/>
      <c r="L137" s="7"/>
      <c r="M137" s="2">
        <f t="shared" si="7"/>
        <v>0</v>
      </c>
      <c r="N137" s="58"/>
    </row>
    <row r="138" spans="1:14" s="50" customFormat="1" ht="15" hidden="1" customHeight="1">
      <c r="A138" s="112" t="s">
        <v>24</v>
      </c>
      <c r="B138" s="103" t="s">
        <v>27</v>
      </c>
      <c r="C138" s="103" t="s">
        <v>9</v>
      </c>
      <c r="D138" s="103" t="s">
        <v>28</v>
      </c>
      <c r="E138" s="103" t="s">
        <v>28</v>
      </c>
      <c r="F138" s="103" t="s">
        <v>28</v>
      </c>
      <c r="G138" s="103" t="s">
        <v>29</v>
      </c>
      <c r="H138" s="111" t="s">
        <v>30</v>
      </c>
      <c r="I138" s="51"/>
      <c r="J138" s="59"/>
      <c r="K138" s="75"/>
      <c r="L138" s="7"/>
      <c r="M138" s="2">
        <f t="shared" si="7"/>
        <v>0</v>
      </c>
      <c r="N138" s="58"/>
    </row>
    <row r="139" spans="1:14" s="50" customFormat="1" hidden="1">
      <c r="A139" s="112"/>
      <c r="B139" s="103"/>
      <c r="C139" s="103"/>
      <c r="D139" s="103"/>
      <c r="E139" s="103"/>
      <c r="F139" s="103"/>
      <c r="G139" s="103"/>
      <c r="H139" s="111"/>
      <c r="I139" s="51"/>
      <c r="J139" s="59"/>
      <c r="K139" s="75"/>
      <c r="L139" s="7"/>
      <c r="M139" s="2">
        <f t="shared" si="7"/>
        <v>0</v>
      </c>
      <c r="N139" s="58"/>
    </row>
    <row r="140" spans="1:14" s="50" customFormat="1" hidden="1">
      <c r="A140" s="112"/>
      <c r="B140" s="103"/>
      <c r="C140" s="103"/>
      <c r="D140" s="103"/>
      <c r="E140" s="103"/>
      <c r="F140" s="103"/>
      <c r="G140" s="103"/>
      <c r="H140" s="111"/>
      <c r="I140" s="51"/>
      <c r="J140" s="59"/>
      <c r="K140" s="75"/>
      <c r="L140" s="7"/>
      <c r="M140" s="2">
        <f t="shared" si="7"/>
        <v>0</v>
      </c>
      <c r="N140" s="58"/>
    </row>
    <row r="141" spans="1:14" s="50" customFormat="1" hidden="1">
      <c r="A141" s="112"/>
      <c r="B141" s="103"/>
      <c r="C141" s="103"/>
      <c r="D141" s="103"/>
      <c r="E141" s="103"/>
      <c r="F141" s="103"/>
      <c r="G141" s="103"/>
      <c r="H141" s="111"/>
      <c r="I141" s="51"/>
      <c r="J141" s="59"/>
      <c r="K141" s="75"/>
      <c r="L141" s="7"/>
      <c r="M141" s="2">
        <f t="shared" si="7"/>
        <v>0</v>
      </c>
      <c r="N141" s="58"/>
    </row>
    <row r="142" spans="1:14" s="50" customFormat="1" hidden="1">
      <c r="A142" s="112"/>
      <c r="B142" s="103"/>
      <c r="C142" s="103"/>
      <c r="D142" s="103"/>
      <c r="E142" s="103"/>
      <c r="F142" s="103"/>
      <c r="G142" s="103"/>
      <c r="H142" s="111"/>
      <c r="I142" s="51"/>
      <c r="J142" s="59"/>
      <c r="K142" s="75"/>
      <c r="L142" s="7"/>
      <c r="M142" s="2">
        <f t="shared" si="7"/>
        <v>0</v>
      </c>
      <c r="N142" s="58"/>
    </row>
    <row r="143" spans="1:14" s="50" customFormat="1" hidden="1">
      <c r="A143" s="112"/>
      <c r="B143" s="103"/>
      <c r="C143" s="103"/>
      <c r="D143" s="103"/>
      <c r="E143" s="103"/>
      <c r="F143" s="103"/>
      <c r="G143" s="103"/>
      <c r="H143" s="111"/>
      <c r="I143" s="51"/>
      <c r="J143" s="59"/>
      <c r="K143" s="75"/>
      <c r="L143" s="7"/>
      <c r="M143" s="2">
        <f t="shared" si="7"/>
        <v>0</v>
      </c>
      <c r="N143" s="58"/>
    </row>
    <row r="144" spans="1:14" s="50" customFormat="1" hidden="1">
      <c r="A144" s="112"/>
      <c r="B144" s="103"/>
      <c r="C144" s="103"/>
      <c r="D144" s="103"/>
      <c r="E144" s="103"/>
      <c r="F144" s="103"/>
      <c r="G144" s="103"/>
      <c r="H144" s="111"/>
      <c r="I144" s="51"/>
      <c r="J144" s="59"/>
      <c r="K144" s="75"/>
      <c r="L144" s="7"/>
      <c r="M144" s="2">
        <f t="shared" si="7"/>
        <v>0</v>
      </c>
      <c r="N144" s="58"/>
    </row>
    <row r="145" spans="1:14" s="50" customFormat="1" hidden="1">
      <c r="A145" s="112"/>
      <c r="B145" s="103"/>
      <c r="C145" s="103"/>
      <c r="D145" s="103"/>
      <c r="E145" s="103"/>
      <c r="F145" s="103"/>
      <c r="G145" s="103"/>
      <c r="H145" s="111"/>
      <c r="I145" s="51"/>
      <c r="J145" s="59"/>
      <c r="K145" s="75"/>
      <c r="L145" s="7"/>
      <c r="M145" s="2">
        <f t="shared" si="7"/>
        <v>0</v>
      </c>
      <c r="N145" s="58"/>
    </row>
    <row r="146" spans="1:14" s="50" customFormat="1" hidden="1">
      <c r="A146" s="112"/>
      <c r="B146" s="103"/>
      <c r="C146" s="103"/>
      <c r="D146" s="103"/>
      <c r="E146" s="103"/>
      <c r="F146" s="103"/>
      <c r="G146" s="103"/>
      <c r="H146" s="111"/>
      <c r="I146" s="51"/>
      <c r="J146" s="59"/>
      <c r="K146" s="75"/>
      <c r="L146" s="7"/>
      <c r="M146" s="2">
        <f t="shared" si="7"/>
        <v>0</v>
      </c>
      <c r="N146" s="58"/>
    </row>
    <row r="147" spans="1:14" s="50" customFormat="1" hidden="1">
      <c r="A147" s="112"/>
      <c r="B147" s="103"/>
      <c r="C147" s="103"/>
      <c r="D147" s="103"/>
      <c r="E147" s="103"/>
      <c r="F147" s="103"/>
      <c r="G147" s="103"/>
      <c r="H147" s="111"/>
      <c r="I147" s="51"/>
      <c r="J147" s="59"/>
      <c r="K147" s="75"/>
      <c r="L147" s="7"/>
      <c r="M147" s="2">
        <f t="shared" si="7"/>
        <v>0</v>
      </c>
      <c r="N147" s="58"/>
    </row>
    <row r="148" spans="1:14" s="50" customFormat="1" hidden="1">
      <c r="A148" s="112"/>
      <c r="B148" s="103"/>
      <c r="C148" s="103"/>
      <c r="D148" s="103"/>
      <c r="E148" s="103"/>
      <c r="F148" s="103"/>
      <c r="G148" s="103"/>
      <c r="H148" s="111"/>
      <c r="I148" s="51"/>
      <c r="J148" s="59"/>
      <c r="K148" s="75"/>
      <c r="L148" s="7"/>
      <c r="M148" s="2">
        <f t="shared" si="7"/>
        <v>0</v>
      </c>
      <c r="N148" s="58"/>
    </row>
    <row r="149" spans="1:14" s="50" customFormat="1" hidden="1">
      <c r="A149" s="112"/>
      <c r="B149" s="103"/>
      <c r="C149" s="103"/>
      <c r="D149" s="103"/>
      <c r="E149" s="103"/>
      <c r="F149" s="103"/>
      <c r="G149" s="103"/>
      <c r="H149" s="111"/>
      <c r="I149" s="51"/>
      <c r="J149" s="59"/>
      <c r="K149" s="75"/>
      <c r="L149" s="7"/>
      <c r="M149" s="2">
        <f t="shared" si="7"/>
        <v>0</v>
      </c>
      <c r="N149" s="58"/>
    </row>
    <row r="150" spans="1:14" s="50" customFormat="1" hidden="1">
      <c r="A150" s="19"/>
      <c r="B150" s="56" t="s">
        <v>23</v>
      </c>
      <c r="C150" s="56"/>
      <c r="D150" s="56"/>
      <c r="E150" s="56"/>
      <c r="F150" s="56"/>
      <c r="G150" s="56"/>
      <c r="H150" s="56"/>
      <c r="I150" s="56"/>
      <c r="J150" s="3">
        <f>SUM(J138:J149)</f>
        <v>0</v>
      </c>
      <c r="K150" s="75"/>
      <c r="L150" s="7"/>
      <c r="M150" s="2">
        <f t="shared" si="7"/>
        <v>0</v>
      </c>
      <c r="N150" s="58"/>
    </row>
    <row r="151" spans="1:14" s="50" customFormat="1" ht="15.75" customHeight="1">
      <c r="A151" s="103">
        <v>8</v>
      </c>
      <c r="B151" s="103" t="s">
        <v>56</v>
      </c>
      <c r="C151" s="103" t="s">
        <v>9</v>
      </c>
      <c r="D151" s="103" t="s">
        <v>9</v>
      </c>
      <c r="E151" s="103" t="s">
        <v>9</v>
      </c>
      <c r="F151" s="103" t="str">
        <f>+F164</f>
        <v>+</v>
      </c>
      <c r="G151" s="103" t="s">
        <v>59</v>
      </c>
      <c r="H151" s="104" t="s">
        <v>60</v>
      </c>
      <c r="I151" s="51" t="s">
        <v>11</v>
      </c>
      <c r="J151" s="52">
        <v>76666</v>
      </c>
      <c r="K151" s="4">
        <v>0.92</v>
      </c>
      <c r="L151" s="2">
        <f>J151*0.5*K151</f>
        <v>35266.36</v>
      </c>
      <c r="M151" s="2">
        <f t="shared" si="7"/>
        <v>35.266359999999999</v>
      </c>
      <c r="N151" s="57"/>
    </row>
    <row r="152" spans="1:14" s="50" customFormat="1" ht="15.75" customHeight="1">
      <c r="A152" s="103"/>
      <c r="B152" s="103"/>
      <c r="C152" s="103"/>
      <c r="D152" s="103"/>
      <c r="E152" s="103"/>
      <c r="F152" s="103"/>
      <c r="G152" s="103"/>
      <c r="H152" s="105"/>
      <c r="I152" s="51" t="s">
        <v>12</v>
      </c>
      <c r="J152" s="52">
        <v>76666</v>
      </c>
      <c r="K152" s="4">
        <v>0.92</v>
      </c>
      <c r="L152" s="2">
        <f t="shared" ref="L152:L161" si="9">J152*0.5*K152</f>
        <v>35266.36</v>
      </c>
      <c r="M152" s="2">
        <f t="shared" si="7"/>
        <v>35.266359999999999</v>
      </c>
      <c r="N152" s="57"/>
    </row>
    <row r="153" spans="1:14" s="50" customFormat="1" ht="15.75" customHeight="1">
      <c r="A153" s="103"/>
      <c r="B153" s="103"/>
      <c r="C153" s="103"/>
      <c r="D153" s="103"/>
      <c r="E153" s="103"/>
      <c r="F153" s="103"/>
      <c r="G153" s="103"/>
      <c r="H153" s="105"/>
      <c r="I153" s="51" t="s">
        <v>13</v>
      </c>
      <c r="J153" s="52">
        <v>76666</v>
      </c>
      <c r="K153" s="4">
        <v>0.92</v>
      </c>
      <c r="L153" s="2">
        <f t="shared" si="9"/>
        <v>35266.36</v>
      </c>
      <c r="M153" s="2">
        <f t="shared" si="7"/>
        <v>35.266359999999999</v>
      </c>
      <c r="N153" s="57"/>
    </row>
    <row r="154" spans="1:14" s="50" customFormat="1" ht="15.75" customHeight="1">
      <c r="A154" s="103"/>
      <c r="B154" s="103"/>
      <c r="C154" s="103"/>
      <c r="D154" s="103"/>
      <c r="E154" s="103"/>
      <c r="F154" s="103"/>
      <c r="G154" s="103"/>
      <c r="H154" s="105"/>
      <c r="I154" s="51" t="s">
        <v>14</v>
      </c>
      <c r="J154" s="52">
        <v>76666</v>
      </c>
      <c r="K154" s="4">
        <v>0.92</v>
      </c>
      <c r="L154" s="2">
        <f t="shared" si="9"/>
        <v>35266.36</v>
      </c>
      <c r="M154" s="2">
        <f t="shared" si="7"/>
        <v>35.266359999999999</v>
      </c>
      <c r="N154" s="57"/>
    </row>
    <row r="155" spans="1:14" s="50" customFormat="1" ht="15.75" customHeight="1">
      <c r="A155" s="103"/>
      <c r="B155" s="103"/>
      <c r="C155" s="103"/>
      <c r="D155" s="103"/>
      <c r="E155" s="103"/>
      <c r="F155" s="103"/>
      <c r="G155" s="103"/>
      <c r="H155" s="105"/>
      <c r="I155" s="51" t="s">
        <v>15</v>
      </c>
      <c r="J155" s="52">
        <v>76666</v>
      </c>
      <c r="K155" s="4">
        <v>0.92</v>
      </c>
      <c r="L155" s="2">
        <f t="shared" si="9"/>
        <v>35266.36</v>
      </c>
      <c r="M155" s="2">
        <f t="shared" si="7"/>
        <v>35.266359999999999</v>
      </c>
      <c r="N155" s="57"/>
    </row>
    <row r="156" spans="1:14" s="50" customFormat="1" ht="15.75" customHeight="1">
      <c r="A156" s="103"/>
      <c r="B156" s="103"/>
      <c r="C156" s="103"/>
      <c r="D156" s="103"/>
      <c r="E156" s="103"/>
      <c r="F156" s="103"/>
      <c r="G156" s="103"/>
      <c r="H156" s="105"/>
      <c r="I156" s="51" t="s">
        <v>16</v>
      </c>
      <c r="J156" s="52">
        <v>76666</v>
      </c>
      <c r="K156" s="4">
        <v>0.92</v>
      </c>
      <c r="L156" s="2">
        <f t="shared" si="9"/>
        <v>35266.36</v>
      </c>
      <c r="M156" s="2">
        <f t="shared" si="7"/>
        <v>35.266359999999999</v>
      </c>
      <c r="N156" s="57"/>
    </row>
    <row r="157" spans="1:14" s="50" customFormat="1" ht="15.75" customHeight="1">
      <c r="A157" s="103"/>
      <c r="B157" s="103"/>
      <c r="C157" s="103"/>
      <c r="D157" s="103"/>
      <c r="E157" s="103"/>
      <c r="F157" s="103"/>
      <c r="G157" s="103"/>
      <c r="H157" s="105"/>
      <c r="I157" s="51" t="s">
        <v>17</v>
      </c>
      <c r="J157" s="52">
        <v>76666</v>
      </c>
      <c r="K157" s="4">
        <v>0.92</v>
      </c>
      <c r="L157" s="2">
        <f t="shared" si="9"/>
        <v>35266.36</v>
      </c>
      <c r="M157" s="2">
        <f t="shared" si="7"/>
        <v>35.266359999999999</v>
      </c>
      <c r="N157" s="57"/>
    </row>
    <row r="158" spans="1:14" s="50" customFormat="1" ht="15.75" customHeight="1">
      <c r="A158" s="103"/>
      <c r="B158" s="103"/>
      <c r="C158" s="103"/>
      <c r="D158" s="103"/>
      <c r="E158" s="103"/>
      <c r="F158" s="103"/>
      <c r="G158" s="103"/>
      <c r="H158" s="105"/>
      <c r="I158" s="51" t="s">
        <v>18</v>
      </c>
      <c r="J158" s="52">
        <v>76666</v>
      </c>
      <c r="K158" s="4">
        <v>0.92</v>
      </c>
      <c r="L158" s="2">
        <f t="shared" si="9"/>
        <v>35266.36</v>
      </c>
      <c r="M158" s="2">
        <f t="shared" si="7"/>
        <v>35.266359999999999</v>
      </c>
      <c r="N158" s="57"/>
    </row>
    <row r="159" spans="1:14" s="50" customFormat="1" ht="15.75" customHeight="1">
      <c r="A159" s="103"/>
      <c r="B159" s="103"/>
      <c r="C159" s="103"/>
      <c r="D159" s="103"/>
      <c r="E159" s="103"/>
      <c r="F159" s="103"/>
      <c r="G159" s="103"/>
      <c r="H159" s="105"/>
      <c r="I159" s="51" t="s">
        <v>19</v>
      </c>
      <c r="J159" s="52">
        <v>76666</v>
      </c>
      <c r="K159" s="4">
        <v>0.92</v>
      </c>
      <c r="L159" s="2">
        <f t="shared" si="9"/>
        <v>35266.36</v>
      </c>
      <c r="M159" s="2">
        <f t="shared" si="7"/>
        <v>35.266359999999999</v>
      </c>
      <c r="N159" s="57"/>
    </row>
    <row r="160" spans="1:14" s="50" customFormat="1" ht="15.75" customHeight="1">
      <c r="A160" s="103"/>
      <c r="B160" s="103"/>
      <c r="C160" s="103"/>
      <c r="D160" s="103"/>
      <c r="E160" s="103"/>
      <c r="F160" s="103"/>
      <c r="G160" s="103"/>
      <c r="H160" s="105"/>
      <c r="I160" s="51" t="s">
        <v>20</v>
      </c>
      <c r="J160" s="52">
        <v>76666</v>
      </c>
      <c r="K160" s="4">
        <v>0.92</v>
      </c>
      <c r="L160" s="2">
        <f t="shared" si="9"/>
        <v>35266.36</v>
      </c>
      <c r="M160" s="2">
        <f t="shared" si="7"/>
        <v>35.266359999999999</v>
      </c>
      <c r="N160" s="57"/>
    </row>
    <row r="161" spans="1:42" s="50" customFormat="1" ht="15.75" customHeight="1">
      <c r="A161" s="103"/>
      <c r="B161" s="103"/>
      <c r="C161" s="103"/>
      <c r="D161" s="103"/>
      <c r="E161" s="103"/>
      <c r="F161" s="103"/>
      <c r="G161" s="103"/>
      <c r="H161" s="105"/>
      <c r="I161" s="51" t="s">
        <v>21</v>
      </c>
      <c r="J161" s="52">
        <v>76666</v>
      </c>
      <c r="K161" s="4">
        <v>0.92</v>
      </c>
      <c r="L161" s="2">
        <f t="shared" si="9"/>
        <v>35266.36</v>
      </c>
      <c r="M161" s="2">
        <f t="shared" si="7"/>
        <v>35.266359999999999</v>
      </c>
      <c r="N161" s="57"/>
    </row>
    <row r="162" spans="1:42" s="50" customFormat="1" ht="16.5" customHeight="1">
      <c r="A162" s="103"/>
      <c r="B162" s="103"/>
      <c r="C162" s="103"/>
      <c r="D162" s="103"/>
      <c r="E162" s="103"/>
      <c r="F162" s="103"/>
      <c r="G162" s="103"/>
      <c r="H162" s="106"/>
      <c r="I162" s="51" t="s">
        <v>22</v>
      </c>
      <c r="J162" s="52">
        <v>76666</v>
      </c>
      <c r="K162" s="4">
        <v>0.92</v>
      </c>
      <c r="L162" s="2">
        <f>J162*0.5*K162</f>
        <v>35266.36</v>
      </c>
      <c r="M162" s="2">
        <f t="shared" si="7"/>
        <v>35.266359999999999</v>
      </c>
      <c r="N162" s="76"/>
      <c r="O162" s="67"/>
      <c r="P162" s="67"/>
      <c r="Q162" s="67"/>
      <c r="R162" s="67"/>
      <c r="S162" s="67"/>
      <c r="T162" s="67"/>
      <c r="U162" s="67"/>
      <c r="V162" s="67"/>
      <c r="W162" s="67"/>
      <c r="X162" s="67"/>
      <c r="Y162" s="67"/>
      <c r="Z162" s="67"/>
      <c r="AA162" s="67"/>
      <c r="AB162" s="67"/>
      <c r="AC162" s="67"/>
      <c r="AD162" s="67"/>
      <c r="AE162" s="67"/>
      <c r="AF162" s="67"/>
      <c r="AG162" s="67"/>
      <c r="AH162" s="67"/>
      <c r="AI162" s="67"/>
      <c r="AJ162" s="67"/>
      <c r="AK162" s="67"/>
      <c r="AL162" s="67"/>
      <c r="AM162" s="67"/>
      <c r="AN162" s="67"/>
      <c r="AO162" s="67"/>
    </row>
    <row r="163" spans="1:42" s="19" customFormat="1" ht="19.5" thickBot="1">
      <c r="A163" s="26"/>
      <c r="B163" s="27" t="s">
        <v>23</v>
      </c>
      <c r="C163" s="28"/>
      <c r="D163" s="28"/>
      <c r="E163" s="28"/>
      <c r="F163" s="28"/>
      <c r="G163" s="28"/>
      <c r="H163" s="28"/>
      <c r="I163" s="29"/>
      <c r="J163" s="30">
        <f>SUM(J151:J162)</f>
        <v>919992</v>
      </c>
      <c r="K163" s="31"/>
      <c r="L163" s="32">
        <f>SUM(L151:L162)</f>
        <v>423196.31999999989</v>
      </c>
      <c r="M163" s="6">
        <f t="shared" si="7"/>
        <v>423.1963199999999</v>
      </c>
      <c r="N163" s="61">
        <f>+M163+M123</f>
        <v>1203.9145943999997</v>
      </c>
      <c r="O163" s="67"/>
      <c r="P163" s="67"/>
      <c r="Q163" s="67"/>
      <c r="R163" s="67"/>
      <c r="S163" s="67"/>
      <c r="T163" s="67"/>
      <c r="U163" s="67"/>
      <c r="V163" s="67"/>
      <c r="W163" s="67"/>
      <c r="X163" s="67"/>
      <c r="Y163" s="67"/>
      <c r="Z163" s="67"/>
      <c r="AA163" s="67"/>
      <c r="AB163" s="67"/>
      <c r="AC163" s="67"/>
      <c r="AD163" s="67"/>
      <c r="AE163" s="67"/>
      <c r="AF163" s="67"/>
      <c r="AG163" s="67"/>
      <c r="AH163" s="67"/>
      <c r="AI163" s="67"/>
      <c r="AJ163" s="67"/>
      <c r="AK163" s="67"/>
      <c r="AL163" s="67"/>
      <c r="AM163" s="67"/>
      <c r="AN163" s="67"/>
      <c r="AO163" s="67"/>
      <c r="AP163" s="71"/>
    </row>
    <row r="164" spans="1:42" s="19" customFormat="1">
      <c r="A164" s="107">
        <v>9</v>
      </c>
      <c r="B164" s="110" t="s">
        <v>61</v>
      </c>
      <c r="C164" s="103" t="s">
        <v>9</v>
      </c>
      <c r="D164" s="103" t="s">
        <v>9</v>
      </c>
      <c r="E164" s="103" t="s">
        <v>9</v>
      </c>
      <c r="F164" s="103" t="s">
        <v>9</v>
      </c>
      <c r="G164" s="110" t="s">
        <v>62</v>
      </c>
      <c r="H164" s="110" t="s">
        <v>63</v>
      </c>
      <c r="I164" s="51" t="s">
        <v>11</v>
      </c>
      <c r="J164" s="77">
        <v>80799.67</v>
      </c>
      <c r="K164" s="4">
        <v>0.9</v>
      </c>
      <c r="L164" s="2">
        <f>J164*0.5*K164</f>
        <v>36359.851499999997</v>
      </c>
      <c r="M164" s="2">
        <f t="shared" si="7"/>
        <v>36.359851499999998</v>
      </c>
      <c r="N164" s="76"/>
      <c r="O164" s="67"/>
      <c r="P164" s="67"/>
      <c r="Q164" s="67"/>
      <c r="R164" s="67"/>
      <c r="S164" s="67"/>
      <c r="T164" s="67"/>
      <c r="U164" s="67"/>
      <c r="V164" s="67"/>
      <c r="W164" s="67"/>
      <c r="X164" s="67"/>
      <c r="Y164" s="67"/>
      <c r="Z164" s="67"/>
      <c r="AA164" s="67"/>
      <c r="AB164" s="67"/>
      <c r="AC164" s="67"/>
      <c r="AD164" s="67"/>
      <c r="AE164" s="67"/>
      <c r="AF164" s="67"/>
      <c r="AG164" s="67"/>
      <c r="AH164" s="67"/>
      <c r="AI164" s="67"/>
      <c r="AJ164" s="67"/>
      <c r="AK164" s="67"/>
      <c r="AL164" s="67"/>
      <c r="AM164" s="67"/>
      <c r="AN164" s="67"/>
      <c r="AO164" s="67"/>
      <c r="AP164" s="71"/>
    </row>
    <row r="165" spans="1:42" s="19" customFormat="1">
      <c r="A165" s="108"/>
      <c r="B165" s="110"/>
      <c r="C165" s="103"/>
      <c r="D165" s="103"/>
      <c r="E165" s="103"/>
      <c r="F165" s="103"/>
      <c r="G165" s="110"/>
      <c r="H165" s="110"/>
      <c r="I165" s="51" t="s">
        <v>12</v>
      </c>
      <c r="J165" s="77">
        <v>80799.67</v>
      </c>
      <c r="K165" s="4">
        <v>0.9</v>
      </c>
      <c r="L165" s="2">
        <f t="shared" ref="L165:L174" si="10">J165*0.5*K165</f>
        <v>36359.851499999997</v>
      </c>
      <c r="M165" s="2">
        <f t="shared" si="7"/>
        <v>36.359851499999998</v>
      </c>
      <c r="N165" s="76"/>
      <c r="O165" s="67"/>
      <c r="P165" s="67"/>
      <c r="Q165" s="67"/>
      <c r="R165" s="67"/>
      <c r="S165" s="67"/>
      <c r="T165" s="67"/>
      <c r="U165" s="67"/>
      <c r="V165" s="67"/>
      <c r="W165" s="67"/>
      <c r="X165" s="67"/>
      <c r="Y165" s="67"/>
      <c r="Z165" s="67"/>
      <c r="AA165" s="67"/>
      <c r="AB165" s="67"/>
      <c r="AC165" s="67"/>
      <c r="AD165" s="67"/>
      <c r="AE165" s="67"/>
      <c r="AF165" s="67"/>
      <c r="AG165" s="67"/>
      <c r="AH165" s="67"/>
      <c r="AI165" s="67"/>
      <c r="AJ165" s="67"/>
      <c r="AK165" s="67"/>
      <c r="AL165" s="67"/>
      <c r="AM165" s="67"/>
      <c r="AN165" s="67"/>
      <c r="AO165" s="67"/>
      <c r="AP165" s="71"/>
    </row>
    <row r="166" spans="1:42" s="19" customFormat="1">
      <c r="A166" s="108"/>
      <c r="B166" s="110"/>
      <c r="C166" s="103"/>
      <c r="D166" s="103"/>
      <c r="E166" s="103"/>
      <c r="F166" s="103"/>
      <c r="G166" s="110"/>
      <c r="H166" s="110"/>
      <c r="I166" s="51" t="s">
        <v>13</v>
      </c>
      <c r="J166" s="77">
        <v>80799.67</v>
      </c>
      <c r="K166" s="4">
        <v>0.9</v>
      </c>
      <c r="L166" s="2">
        <f t="shared" si="10"/>
        <v>36359.851499999997</v>
      </c>
      <c r="M166" s="2">
        <f t="shared" si="7"/>
        <v>36.359851499999998</v>
      </c>
      <c r="N166" s="76"/>
      <c r="O166" s="67"/>
      <c r="P166" s="67"/>
      <c r="Q166" s="67"/>
      <c r="R166" s="67"/>
      <c r="S166" s="67"/>
      <c r="T166" s="67"/>
      <c r="U166" s="67"/>
      <c r="V166" s="67"/>
      <c r="W166" s="67"/>
      <c r="X166" s="67"/>
      <c r="Y166" s="67"/>
      <c r="Z166" s="67"/>
      <c r="AA166" s="67"/>
      <c r="AB166" s="67"/>
      <c r="AC166" s="67"/>
      <c r="AD166" s="67"/>
      <c r="AE166" s="67"/>
      <c r="AF166" s="67"/>
      <c r="AG166" s="67"/>
      <c r="AH166" s="67"/>
      <c r="AI166" s="67"/>
      <c r="AJ166" s="67"/>
      <c r="AK166" s="67"/>
      <c r="AL166" s="67"/>
      <c r="AM166" s="67"/>
      <c r="AN166" s="67"/>
      <c r="AO166" s="67"/>
      <c r="AP166" s="71"/>
    </row>
    <row r="167" spans="1:42" s="19" customFormat="1">
      <c r="A167" s="108"/>
      <c r="B167" s="110"/>
      <c r="C167" s="103"/>
      <c r="D167" s="103"/>
      <c r="E167" s="103"/>
      <c r="F167" s="103"/>
      <c r="G167" s="110"/>
      <c r="H167" s="110"/>
      <c r="I167" s="51" t="s">
        <v>14</v>
      </c>
      <c r="J167" s="77">
        <v>80799.67</v>
      </c>
      <c r="K167" s="4">
        <v>0.9</v>
      </c>
      <c r="L167" s="2">
        <f t="shared" si="10"/>
        <v>36359.851499999997</v>
      </c>
      <c r="M167" s="2">
        <f t="shared" si="7"/>
        <v>36.359851499999998</v>
      </c>
      <c r="N167" s="76"/>
      <c r="O167" s="67"/>
      <c r="P167" s="67"/>
      <c r="Q167" s="67"/>
      <c r="R167" s="67"/>
      <c r="S167" s="67"/>
      <c r="T167" s="67"/>
      <c r="U167" s="67"/>
      <c r="V167" s="67"/>
      <c r="W167" s="67"/>
      <c r="X167" s="67"/>
      <c r="Y167" s="67"/>
      <c r="Z167" s="67"/>
      <c r="AA167" s="67"/>
      <c r="AB167" s="67"/>
      <c r="AC167" s="67"/>
      <c r="AD167" s="67"/>
      <c r="AE167" s="67"/>
      <c r="AF167" s="67"/>
      <c r="AG167" s="67"/>
      <c r="AH167" s="67"/>
      <c r="AI167" s="67"/>
      <c r="AJ167" s="67"/>
      <c r="AK167" s="67"/>
      <c r="AL167" s="67"/>
      <c r="AM167" s="67"/>
      <c r="AN167" s="67"/>
      <c r="AO167" s="67"/>
      <c r="AP167" s="71"/>
    </row>
    <row r="168" spans="1:42" s="19" customFormat="1">
      <c r="A168" s="108"/>
      <c r="B168" s="110"/>
      <c r="C168" s="103"/>
      <c r="D168" s="103"/>
      <c r="E168" s="103"/>
      <c r="F168" s="103"/>
      <c r="G168" s="110"/>
      <c r="H168" s="110"/>
      <c r="I168" s="51" t="s">
        <v>15</v>
      </c>
      <c r="J168" s="77">
        <v>80799.67</v>
      </c>
      <c r="K168" s="4">
        <v>0.9</v>
      </c>
      <c r="L168" s="2">
        <f t="shared" si="10"/>
        <v>36359.851499999997</v>
      </c>
      <c r="M168" s="2">
        <f t="shared" si="7"/>
        <v>36.359851499999998</v>
      </c>
      <c r="N168" s="76"/>
      <c r="O168" s="67"/>
      <c r="P168" s="67"/>
      <c r="Q168" s="67"/>
      <c r="R168" s="67"/>
      <c r="S168" s="67"/>
      <c r="T168" s="67"/>
      <c r="U168" s="67"/>
      <c r="V168" s="67"/>
      <c r="W168" s="67"/>
      <c r="X168" s="67"/>
      <c r="Y168" s="67"/>
      <c r="Z168" s="67"/>
      <c r="AA168" s="67"/>
      <c r="AB168" s="67"/>
      <c r="AC168" s="67"/>
      <c r="AD168" s="67"/>
      <c r="AE168" s="67"/>
      <c r="AF168" s="67"/>
      <c r="AG168" s="67"/>
      <c r="AH168" s="67"/>
      <c r="AI168" s="67"/>
      <c r="AJ168" s="67"/>
      <c r="AK168" s="67"/>
      <c r="AL168" s="67"/>
      <c r="AM168" s="67"/>
      <c r="AN168" s="67"/>
      <c r="AO168" s="67"/>
      <c r="AP168" s="71"/>
    </row>
    <row r="169" spans="1:42" s="19" customFormat="1">
      <c r="A169" s="108"/>
      <c r="B169" s="110"/>
      <c r="C169" s="103"/>
      <c r="D169" s="103"/>
      <c r="E169" s="103"/>
      <c r="F169" s="103"/>
      <c r="G169" s="110"/>
      <c r="H169" s="110"/>
      <c r="I169" s="51" t="s">
        <v>16</v>
      </c>
      <c r="J169" s="77">
        <v>80799.67</v>
      </c>
      <c r="K169" s="4">
        <v>0.9</v>
      </c>
      <c r="L169" s="2">
        <f t="shared" si="10"/>
        <v>36359.851499999997</v>
      </c>
      <c r="M169" s="2">
        <f t="shared" si="7"/>
        <v>36.359851499999998</v>
      </c>
      <c r="N169" s="76"/>
      <c r="O169" s="67"/>
      <c r="P169" s="67"/>
      <c r="Q169" s="67"/>
      <c r="R169" s="67"/>
      <c r="S169" s="67"/>
      <c r="T169" s="67"/>
      <c r="U169" s="67"/>
      <c r="V169" s="67"/>
      <c r="W169" s="67"/>
      <c r="X169" s="67"/>
      <c r="Y169" s="67"/>
      <c r="Z169" s="67"/>
      <c r="AA169" s="67"/>
      <c r="AB169" s="67"/>
      <c r="AC169" s="67"/>
      <c r="AD169" s="67"/>
      <c r="AE169" s="67"/>
      <c r="AF169" s="67"/>
      <c r="AG169" s="67"/>
      <c r="AH169" s="67"/>
      <c r="AI169" s="67"/>
      <c r="AJ169" s="67"/>
      <c r="AK169" s="67"/>
      <c r="AL169" s="67"/>
      <c r="AM169" s="67"/>
      <c r="AN169" s="67"/>
      <c r="AO169" s="67"/>
      <c r="AP169" s="71"/>
    </row>
    <row r="170" spans="1:42" s="19" customFormat="1">
      <c r="A170" s="108"/>
      <c r="B170" s="110"/>
      <c r="C170" s="103"/>
      <c r="D170" s="103"/>
      <c r="E170" s="103"/>
      <c r="F170" s="103"/>
      <c r="G170" s="110"/>
      <c r="H170" s="110"/>
      <c r="I170" s="51" t="s">
        <v>17</v>
      </c>
      <c r="J170" s="77">
        <v>80799.67</v>
      </c>
      <c r="K170" s="4">
        <v>0.9</v>
      </c>
      <c r="L170" s="2">
        <f t="shared" si="10"/>
        <v>36359.851499999997</v>
      </c>
      <c r="M170" s="2">
        <f t="shared" si="7"/>
        <v>36.359851499999998</v>
      </c>
      <c r="N170" s="76"/>
      <c r="O170" s="67"/>
      <c r="P170" s="67"/>
      <c r="Q170" s="67"/>
      <c r="R170" s="67"/>
      <c r="S170" s="67"/>
      <c r="T170" s="67"/>
      <c r="U170" s="67"/>
      <c r="V170" s="67"/>
      <c r="W170" s="67"/>
      <c r="X170" s="67"/>
      <c r="Y170" s="67"/>
      <c r="Z170" s="67"/>
      <c r="AA170" s="67"/>
      <c r="AB170" s="67"/>
      <c r="AC170" s="67"/>
      <c r="AD170" s="67"/>
      <c r="AE170" s="67"/>
      <c r="AF170" s="67"/>
      <c r="AG170" s="67"/>
      <c r="AH170" s="67"/>
      <c r="AI170" s="67"/>
      <c r="AJ170" s="67"/>
      <c r="AK170" s="67"/>
      <c r="AL170" s="67"/>
      <c r="AM170" s="67"/>
      <c r="AN170" s="67"/>
      <c r="AO170" s="67"/>
      <c r="AP170" s="71"/>
    </row>
    <row r="171" spans="1:42" s="19" customFormat="1">
      <c r="A171" s="108"/>
      <c r="B171" s="110"/>
      <c r="C171" s="103"/>
      <c r="D171" s="103"/>
      <c r="E171" s="103"/>
      <c r="F171" s="103"/>
      <c r="G171" s="110"/>
      <c r="H171" s="110"/>
      <c r="I171" s="51" t="s">
        <v>18</v>
      </c>
      <c r="J171" s="77">
        <v>80799.67</v>
      </c>
      <c r="K171" s="4">
        <v>0.9</v>
      </c>
      <c r="L171" s="2">
        <f t="shared" si="10"/>
        <v>36359.851499999997</v>
      </c>
      <c r="M171" s="2">
        <f t="shared" si="7"/>
        <v>36.359851499999998</v>
      </c>
      <c r="N171" s="76"/>
      <c r="O171" s="67"/>
      <c r="P171" s="67"/>
      <c r="Q171" s="67"/>
      <c r="R171" s="67"/>
      <c r="S171" s="67"/>
      <c r="T171" s="67"/>
      <c r="U171" s="67"/>
      <c r="V171" s="67"/>
      <c r="W171" s="67"/>
      <c r="X171" s="67"/>
      <c r="Y171" s="67"/>
      <c r="Z171" s="67"/>
      <c r="AA171" s="67"/>
      <c r="AB171" s="67"/>
      <c r="AC171" s="67"/>
      <c r="AD171" s="67"/>
      <c r="AE171" s="67"/>
      <c r="AF171" s="67"/>
      <c r="AG171" s="67"/>
      <c r="AH171" s="67"/>
      <c r="AI171" s="67"/>
      <c r="AJ171" s="67"/>
      <c r="AK171" s="67"/>
      <c r="AL171" s="67"/>
      <c r="AM171" s="67"/>
      <c r="AN171" s="67"/>
      <c r="AO171" s="67"/>
      <c r="AP171" s="71"/>
    </row>
    <row r="172" spans="1:42" s="19" customFormat="1">
      <c r="A172" s="108"/>
      <c r="B172" s="110"/>
      <c r="C172" s="103"/>
      <c r="D172" s="103"/>
      <c r="E172" s="103"/>
      <c r="F172" s="103"/>
      <c r="G172" s="110"/>
      <c r="H172" s="110"/>
      <c r="I172" s="51" t="s">
        <v>19</v>
      </c>
      <c r="J172" s="77">
        <v>80799.67</v>
      </c>
      <c r="K172" s="4">
        <v>0.9</v>
      </c>
      <c r="L172" s="2">
        <f t="shared" si="10"/>
        <v>36359.851499999997</v>
      </c>
      <c r="M172" s="2">
        <f t="shared" si="7"/>
        <v>36.359851499999998</v>
      </c>
      <c r="N172" s="76"/>
      <c r="O172" s="67"/>
      <c r="P172" s="67"/>
      <c r="Q172" s="67"/>
      <c r="R172" s="67"/>
      <c r="S172" s="67"/>
      <c r="T172" s="67"/>
      <c r="U172" s="67"/>
      <c r="V172" s="67"/>
      <c r="W172" s="67"/>
      <c r="X172" s="67"/>
      <c r="Y172" s="67"/>
      <c r="Z172" s="67"/>
      <c r="AA172" s="67"/>
      <c r="AB172" s="67"/>
      <c r="AC172" s="67"/>
      <c r="AD172" s="67"/>
      <c r="AE172" s="67"/>
      <c r="AF172" s="67"/>
      <c r="AG172" s="67"/>
      <c r="AH172" s="67"/>
      <c r="AI172" s="67"/>
      <c r="AJ172" s="67"/>
      <c r="AK172" s="67"/>
      <c r="AL172" s="67"/>
      <c r="AM172" s="67"/>
      <c r="AN172" s="67"/>
      <c r="AO172" s="67"/>
      <c r="AP172" s="71"/>
    </row>
    <row r="173" spans="1:42" s="19" customFormat="1">
      <c r="A173" s="108"/>
      <c r="B173" s="110"/>
      <c r="C173" s="103"/>
      <c r="D173" s="103"/>
      <c r="E173" s="103"/>
      <c r="F173" s="103"/>
      <c r="G173" s="110"/>
      <c r="H173" s="110"/>
      <c r="I173" s="51" t="s">
        <v>20</v>
      </c>
      <c r="J173" s="77">
        <v>80799.67</v>
      </c>
      <c r="K173" s="4">
        <v>0.9</v>
      </c>
      <c r="L173" s="2">
        <f t="shared" si="10"/>
        <v>36359.851499999997</v>
      </c>
      <c r="M173" s="2">
        <f t="shared" si="7"/>
        <v>36.359851499999998</v>
      </c>
      <c r="N173" s="76"/>
      <c r="O173" s="67"/>
      <c r="P173" s="67"/>
      <c r="Q173" s="67"/>
      <c r="R173" s="67"/>
      <c r="S173" s="67"/>
      <c r="T173" s="67"/>
      <c r="U173" s="67"/>
      <c r="V173" s="67"/>
      <c r="W173" s="67"/>
      <c r="X173" s="67"/>
      <c r="Y173" s="67"/>
      <c r="Z173" s="67"/>
      <c r="AA173" s="67"/>
      <c r="AB173" s="67"/>
      <c r="AC173" s="67"/>
      <c r="AD173" s="67"/>
      <c r="AE173" s="67"/>
      <c r="AF173" s="67"/>
      <c r="AG173" s="67"/>
      <c r="AH173" s="67"/>
      <c r="AI173" s="67"/>
      <c r="AJ173" s="67"/>
      <c r="AK173" s="67"/>
      <c r="AL173" s="67"/>
      <c r="AM173" s="67"/>
      <c r="AN173" s="67"/>
      <c r="AO173" s="67"/>
      <c r="AP173" s="71"/>
    </row>
    <row r="174" spans="1:42" s="19" customFormat="1">
      <c r="A174" s="108"/>
      <c r="B174" s="110"/>
      <c r="C174" s="103"/>
      <c r="D174" s="103"/>
      <c r="E174" s="103"/>
      <c r="F174" s="103"/>
      <c r="G174" s="110"/>
      <c r="H174" s="110"/>
      <c r="I174" s="51" t="s">
        <v>21</v>
      </c>
      <c r="J174" s="77">
        <v>80799.66</v>
      </c>
      <c r="K174" s="4">
        <v>0.9</v>
      </c>
      <c r="L174" s="2">
        <f t="shared" si="10"/>
        <v>36359.847000000002</v>
      </c>
      <c r="M174" s="2">
        <f t="shared" ref="M174:M176" si="11">L174/1000</f>
        <v>36.359847000000002</v>
      </c>
      <c r="N174" s="76"/>
      <c r="O174" s="67"/>
      <c r="P174" s="67"/>
      <c r="Q174" s="67"/>
      <c r="R174" s="67"/>
      <c r="S174" s="67"/>
      <c r="T174" s="67"/>
      <c r="U174" s="67"/>
      <c r="V174" s="67"/>
      <c r="W174" s="67"/>
      <c r="X174" s="67"/>
      <c r="Y174" s="67"/>
      <c r="Z174" s="67"/>
      <c r="AA174" s="67"/>
      <c r="AB174" s="67"/>
      <c r="AC174" s="67"/>
      <c r="AD174" s="67"/>
      <c r="AE174" s="67"/>
      <c r="AF174" s="67"/>
      <c r="AG174" s="67"/>
      <c r="AH174" s="67"/>
      <c r="AI174" s="67"/>
      <c r="AJ174" s="67"/>
      <c r="AK174" s="67"/>
      <c r="AL174" s="67"/>
      <c r="AM174" s="67"/>
      <c r="AN174" s="67"/>
      <c r="AO174" s="67"/>
      <c r="AP174" s="71"/>
    </row>
    <row r="175" spans="1:42" s="19" customFormat="1">
      <c r="A175" s="109"/>
      <c r="B175" s="110"/>
      <c r="C175" s="103"/>
      <c r="D175" s="103"/>
      <c r="E175" s="103"/>
      <c r="F175" s="103"/>
      <c r="G175" s="110"/>
      <c r="H175" s="110"/>
      <c r="I175" s="51" t="s">
        <v>22</v>
      </c>
      <c r="J175" s="77">
        <v>80799.66</v>
      </c>
      <c r="K175" s="4">
        <v>0.9</v>
      </c>
      <c r="L175" s="2">
        <f>J175*0.5*K175</f>
        <v>36359.847000000002</v>
      </c>
      <c r="M175" s="2">
        <f t="shared" si="11"/>
        <v>36.359847000000002</v>
      </c>
      <c r="N175" s="76"/>
      <c r="O175" s="67"/>
      <c r="P175" s="67"/>
      <c r="Q175" s="67"/>
      <c r="R175" s="67"/>
      <c r="S175" s="67"/>
      <c r="T175" s="67"/>
      <c r="U175" s="67"/>
      <c r="V175" s="67"/>
      <c r="W175" s="67"/>
      <c r="X175" s="67"/>
      <c r="Y175" s="67"/>
      <c r="Z175" s="67"/>
      <c r="AA175" s="67"/>
      <c r="AB175" s="67"/>
      <c r="AC175" s="67"/>
      <c r="AD175" s="67"/>
      <c r="AE175" s="67"/>
      <c r="AF175" s="67"/>
      <c r="AG175" s="67"/>
      <c r="AH175" s="67"/>
      <c r="AI175" s="67"/>
      <c r="AJ175" s="67"/>
      <c r="AK175" s="67"/>
      <c r="AL175" s="67"/>
      <c r="AM175" s="67"/>
      <c r="AN175" s="67"/>
      <c r="AO175" s="67"/>
      <c r="AP175" s="71"/>
    </row>
    <row r="176" spans="1:42" s="19" customFormat="1" ht="19.5" thickBot="1">
      <c r="B176" s="33" t="s">
        <v>23</v>
      </c>
      <c r="C176" s="17"/>
      <c r="D176" s="17"/>
      <c r="E176" s="17"/>
      <c r="F176" s="17"/>
      <c r="G176" s="17"/>
      <c r="H176" s="17"/>
      <c r="I176" s="29"/>
      <c r="J176" s="30">
        <f>SUM(J164:J175)</f>
        <v>969596.02000000014</v>
      </c>
      <c r="K176" s="31"/>
      <c r="L176" s="32">
        <f>SUM(L164:L175)</f>
        <v>436318.20899999997</v>
      </c>
      <c r="M176" s="6">
        <f t="shared" si="11"/>
        <v>436.31820899999997</v>
      </c>
      <c r="N176" s="61">
        <f>+M176+M136</f>
        <v>436.31820899999997</v>
      </c>
      <c r="O176" s="67"/>
      <c r="P176" s="67"/>
      <c r="Q176" s="67"/>
      <c r="R176" s="67"/>
      <c r="S176" s="67"/>
      <c r="T176" s="67"/>
      <c r="U176" s="67"/>
      <c r="V176" s="67"/>
      <c r="W176" s="67"/>
      <c r="X176" s="67"/>
      <c r="Y176" s="67"/>
      <c r="Z176" s="67"/>
      <c r="AA176" s="67"/>
      <c r="AB176" s="67"/>
      <c r="AC176" s="67"/>
      <c r="AD176" s="67"/>
      <c r="AE176" s="67"/>
      <c r="AF176" s="67"/>
      <c r="AG176" s="67"/>
      <c r="AH176" s="67"/>
      <c r="AI176" s="67"/>
      <c r="AJ176" s="67"/>
      <c r="AK176" s="67"/>
      <c r="AL176" s="67"/>
      <c r="AM176" s="67"/>
      <c r="AN176" s="67"/>
      <c r="AO176" s="67"/>
      <c r="AP176" s="71"/>
    </row>
    <row r="177" spans="1:42" s="19" customFormat="1">
      <c r="A177" s="26"/>
      <c r="B177" s="27"/>
      <c r="C177" s="28"/>
      <c r="D177" s="28"/>
      <c r="E177" s="28"/>
      <c r="F177" s="28"/>
      <c r="G177" s="28"/>
      <c r="H177" s="28"/>
      <c r="I177" s="28"/>
      <c r="J177" s="34"/>
      <c r="K177" s="35"/>
      <c r="L177" s="36"/>
      <c r="M177" s="78"/>
      <c r="N177" s="79"/>
      <c r="O177" s="67"/>
      <c r="P177" s="67"/>
      <c r="Q177" s="67"/>
      <c r="R177" s="67"/>
      <c r="S177" s="67"/>
      <c r="T177" s="67"/>
      <c r="U177" s="67"/>
      <c r="V177" s="67"/>
      <c r="W177" s="67"/>
      <c r="X177" s="67"/>
      <c r="Y177" s="67"/>
      <c r="Z177" s="67"/>
      <c r="AA177" s="67"/>
      <c r="AB177" s="67"/>
      <c r="AC177" s="67"/>
      <c r="AD177" s="67"/>
      <c r="AE177" s="67"/>
      <c r="AF177" s="67"/>
      <c r="AG177" s="67"/>
      <c r="AH177" s="67"/>
      <c r="AI177" s="67"/>
      <c r="AJ177" s="67"/>
      <c r="AK177" s="67"/>
      <c r="AL177" s="67"/>
      <c r="AM177" s="67"/>
      <c r="AN177" s="67"/>
      <c r="AO177" s="67"/>
      <c r="AP177" s="71"/>
    </row>
    <row r="178" spans="1:42" s="19" customFormat="1" ht="17.25" customHeight="1">
      <c r="A178" s="80"/>
      <c r="B178" s="81" t="s">
        <v>64</v>
      </c>
      <c r="C178" s="82"/>
      <c r="D178" s="82"/>
      <c r="E178" s="82"/>
      <c r="F178" s="82"/>
      <c r="G178" s="82"/>
      <c r="H178" s="83" t="s">
        <v>65</v>
      </c>
      <c r="I178" s="82"/>
      <c r="J178" s="84">
        <f>J18+J58+J71+J84+J97+J110+J123+J163+J176</f>
        <v>15200439.789999999</v>
      </c>
      <c r="K178" s="85"/>
      <c r="L178" s="37"/>
      <c r="M178" s="86">
        <f>M176+M163+M123+M110+M97+M84+M71+M58+M18</f>
        <v>6676.1032262999997</v>
      </c>
      <c r="N178" s="87"/>
      <c r="O178" s="67"/>
      <c r="P178" s="67"/>
      <c r="Q178" s="67"/>
      <c r="R178" s="67"/>
      <c r="S178" s="67"/>
      <c r="T178" s="67"/>
      <c r="U178" s="67"/>
      <c r="V178" s="67"/>
      <c r="W178" s="67"/>
      <c r="X178" s="67"/>
      <c r="Y178" s="67"/>
      <c r="Z178" s="67"/>
      <c r="AA178" s="67"/>
      <c r="AB178" s="67"/>
      <c r="AC178" s="67"/>
      <c r="AD178" s="67"/>
      <c r="AE178" s="67"/>
      <c r="AF178" s="67"/>
      <c r="AG178" s="67"/>
      <c r="AH178" s="67"/>
      <c r="AI178" s="67"/>
      <c r="AJ178" s="67"/>
      <c r="AK178" s="67"/>
      <c r="AL178" s="67"/>
      <c r="AM178" s="67"/>
      <c r="AN178" s="67"/>
      <c r="AO178" s="67"/>
      <c r="AP178" s="71"/>
    </row>
    <row r="179" spans="1:42" s="50" customFormat="1" ht="15.75" thickBot="1">
      <c r="A179" s="88"/>
      <c r="B179" s="89"/>
      <c r="C179" s="89"/>
      <c r="D179" s="89"/>
      <c r="E179" s="89"/>
      <c r="F179" s="89"/>
      <c r="G179" s="89"/>
      <c r="H179" s="89"/>
      <c r="I179" s="89"/>
      <c r="J179" s="89"/>
      <c r="K179" s="90"/>
      <c r="L179" s="38"/>
      <c r="M179" s="88"/>
      <c r="N179" s="88"/>
      <c r="O179" s="67"/>
      <c r="P179" s="67"/>
      <c r="Q179" s="67"/>
      <c r="R179" s="67"/>
      <c r="S179" s="67"/>
      <c r="T179" s="67"/>
      <c r="U179" s="67"/>
      <c r="V179" s="67"/>
      <c r="W179" s="67"/>
      <c r="X179" s="67"/>
      <c r="Y179" s="67"/>
      <c r="Z179" s="67"/>
      <c r="AA179" s="67"/>
      <c r="AB179" s="67"/>
      <c r="AC179" s="67"/>
      <c r="AD179" s="67"/>
      <c r="AE179" s="67"/>
      <c r="AF179" s="67"/>
      <c r="AG179" s="67"/>
      <c r="AH179" s="67"/>
      <c r="AI179" s="67"/>
      <c r="AJ179" s="67"/>
      <c r="AK179" s="67"/>
      <c r="AL179" s="67"/>
      <c r="AM179" s="67"/>
      <c r="AN179" s="67"/>
      <c r="AO179" s="67"/>
    </row>
    <row r="180" spans="1:42" s="50" customFormat="1">
      <c r="B180" s="91" t="s">
        <v>33</v>
      </c>
      <c r="C180" s="92"/>
      <c r="D180" s="92"/>
      <c r="E180" s="92"/>
      <c r="F180" s="92"/>
      <c r="G180" s="92"/>
      <c r="H180" s="92"/>
      <c r="I180" s="92"/>
      <c r="J180" s="92"/>
      <c r="K180" s="92"/>
      <c r="L180" s="93"/>
      <c r="M180" s="94"/>
      <c r="N180" s="95"/>
    </row>
    <row r="181" spans="1:42" s="50" customFormat="1">
      <c r="B181" s="96" t="s">
        <v>32</v>
      </c>
      <c r="C181" s="92"/>
      <c r="D181" s="92"/>
      <c r="E181" s="92"/>
      <c r="F181" s="92"/>
      <c r="G181" s="92"/>
      <c r="H181" s="92"/>
      <c r="I181" s="92"/>
      <c r="J181" s="92"/>
      <c r="K181" s="92"/>
      <c r="L181" s="67"/>
      <c r="M181" s="41"/>
      <c r="N181" s="97"/>
    </row>
    <row r="182" spans="1:42" s="50" customFormat="1" ht="28.9" customHeight="1">
      <c r="B182" s="102" t="s">
        <v>36</v>
      </c>
      <c r="C182" s="102"/>
      <c r="D182" s="102"/>
      <c r="E182" s="102"/>
      <c r="F182" s="92"/>
      <c r="G182" s="92"/>
      <c r="H182" s="92"/>
      <c r="I182" s="92"/>
      <c r="J182" s="92"/>
      <c r="K182" s="92"/>
      <c r="L182" s="67"/>
      <c r="M182" s="41"/>
      <c r="N182" s="97"/>
    </row>
    <row r="183" spans="1:42" s="50" customFormat="1" ht="51.75" customHeight="1">
      <c r="B183" s="102" t="s">
        <v>38</v>
      </c>
      <c r="C183" s="102"/>
      <c r="D183" s="102"/>
      <c r="E183" s="102"/>
      <c r="F183" s="102"/>
      <c r="G183" s="102"/>
      <c r="H183" s="92"/>
      <c r="I183" s="92"/>
      <c r="J183" s="92"/>
      <c r="K183" s="92"/>
      <c r="L183" s="67"/>
      <c r="M183" s="41"/>
      <c r="N183" s="97"/>
    </row>
    <row r="184" spans="1:42" s="50" customFormat="1">
      <c r="B184" s="98" t="s">
        <v>35</v>
      </c>
      <c r="C184" s="99"/>
      <c r="D184" s="99"/>
      <c r="E184" s="99"/>
      <c r="F184" s="92"/>
      <c r="G184" s="92"/>
      <c r="H184" s="92"/>
      <c r="I184" s="92"/>
      <c r="J184" s="92"/>
      <c r="K184" s="92"/>
      <c r="L184" s="67"/>
      <c r="M184" s="41"/>
      <c r="N184" s="97"/>
    </row>
    <row r="185" spans="1:42" s="50" customFormat="1" ht="40.9" customHeight="1">
      <c r="B185" s="102" t="s">
        <v>34</v>
      </c>
      <c r="C185" s="102"/>
      <c r="D185" s="102"/>
      <c r="E185" s="102"/>
      <c r="F185" s="92"/>
      <c r="G185" s="92"/>
      <c r="H185" s="92"/>
      <c r="I185" s="92"/>
      <c r="J185" s="92"/>
      <c r="K185" s="92"/>
      <c r="L185" s="67"/>
      <c r="M185" s="41"/>
      <c r="N185" s="97"/>
    </row>
    <row r="186" spans="1:42" s="50" customFormat="1">
      <c r="B186" s="92"/>
      <c r="C186" s="92"/>
      <c r="D186" s="92"/>
      <c r="E186" s="92"/>
      <c r="F186" s="92"/>
      <c r="G186" s="92"/>
      <c r="H186" s="92"/>
      <c r="I186" s="92"/>
      <c r="J186" s="92"/>
      <c r="K186" s="67"/>
      <c r="L186" s="67"/>
      <c r="M186" s="67"/>
    </row>
    <row r="187" spans="1:42" s="50" customFormat="1">
      <c r="B187" s="92"/>
      <c r="C187" s="92"/>
      <c r="D187" s="92"/>
      <c r="E187" s="92"/>
      <c r="F187" s="92"/>
      <c r="G187" s="92"/>
      <c r="H187" s="92"/>
      <c r="I187" s="92"/>
      <c r="J187" s="92"/>
      <c r="K187" s="67"/>
      <c r="L187" s="67"/>
      <c r="M187" s="67"/>
    </row>
    <row r="188" spans="1:42" s="50" customFormat="1">
      <c r="B188" s="92"/>
      <c r="C188" s="92"/>
      <c r="D188" s="92"/>
      <c r="E188" s="92"/>
      <c r="F188" s="92"/>
      <c r="G188" s="92"/>
      <c r="H188" s="92"/>
      <c r="I188" s="92"/>
      <c r="J188" s="92"/>
      <c r="K188" s="67"/>
      <c r="L188" s="67"/>
      <c r="M188" s="67"/>
    </row>
    <row r="189" spans="1:42" s="50" customFormat="1">
      <c r="B189" s="92"/>
      <c r="C189" s="92"/>
      <c r="D189" s="92"/>
      <c r="E189" s="92"/>
      <c r="F189" s="92"/>
      <c r="G189" s="92"/>
      <c r="H189" s="92"/>
      <c r="I189" s="92"/>
      <c r="J189" s="92"/>
      <c r="K189" s="67"/>
      <c r="L189" s="67"/>
      <c r="M189" s="67"/>
    </row>
    <row r="190" spans="1:42" s="50" customFormat="1">
      <c r="B190" s="92"/>
      <c r="C190" s="92"/>
      <c r="D190" s="92"/>
      <c r="E190" s="92"/>
      <c r="F190" s="92"/>
      <c r="G190" s="92"/>
      <c r="H190" s="92"/>
      <c r="I190" s="92"/>
      <c r="J190" s="92"/>
      <c r="K190" s="67"/>
      <c r="L190" s="67"/>
      <c r="M190" s="67"/>
    </row>
    <row r="191" spans="1:42" s="50" customFormat="1">
      <c r="B191" s="92"/>
      <c r="C191" s="92"/>
      <c r="D191" s="92"/>
      <c r="E191" s="92"/>
      <c r="F191" s="92"/>
      <c r="G191" s="92"/>
      <c r="H191" s="92"/>
      <c r="I191" s="92"/>
      <c r="J191" s="92"/>
      <c r="K191" s="67"/>
      <c r="L191" s="67"/>
      <c r="M191" s="67"/>
    </row>
    <row r="192" spans="1:42" s="50" customFormat="1">
      <c r="B192" s="92"/>
      <c r="C192" s="92"/>
      <c r="D192" s="92"/>
      <c r="E192" s="92"/>
      <c r="F192" s="92"/>
      <c r="G192" s="92"/>
      <c r="H192" s="92"/>
      <c r="I192" s="92"/>
      <c r="J192" s="92"/>
      <c r="K192" s="67"/>
      <c r="L192" s="67"/>
      <c r="M192" s="67"/>
    </row>
    <row r="193" spans="2:14" s="50" customFormat="1">
      <c r="B193" s="92"/>
      <c r="C193" s="92"/>
      <c r="D193" s="92"/>
      <c r="E193" s="92"/>
      <c r="F193" s="92"/>
      <c r="G193" s="92"/>
      <c r="H193" s="92"/>
      <c r="I193" s="92"/>
      <c r="J193" s="92"/>
      <c r="K193" s="67"/>
      <c r="L193" s="67"/>
      <c r="M193" s="67"/>
    </row>
    <row r="194" spans="2:14" s="50" customFormat="1">
      <c r="B194" s="92"/>
      <c r="C194" s="92"/>
      <c r="D194" s="92"/>
      <c r="E194" s="92"/>
      <c r="F194" s="92"/>
      <c r="G194" s="92"/>
      <c r="H194" s="92"/>
      <c r="I194" s="92"/>
      <c r="J194" s="92"/>
      <c r="K194" s="67"/>
      <c r="L194" s="67"/>
      <c r="M194" s="67"/>
    </row>
    <row r="195" spans="2:14" s="50" customFormat="1">
      <c r="B195" s="92"/>
      <c r="C195" s="92"/>
      <c r="D195" s="92"/>
      <c r="E195" s="92"/>
      <c r="F195" s="92"/>
      <c r="G195" s="92"/>
      <c r="H195" s="92"/>
      <c r="I195" s="92"/>
      <c r="J195" s="92"/>
      <c r="K195" s="67"/>
      <c r="L195" s="67"/>
      <c r="M195" s="67"/>
    </row>
    <row r="196" spans="2:14" s="50" customFormat="1">
      <c r="B196" s="92"/>
      <c r="C196" s="92"/>
      <c r="D196" s="92"/>
      <c r="E196" s="92"/>
      <c r="F196" s="92"/>
      <c r="G196" s="92"/>
      <c r="H196" s="92"/>
      <c r="I196" s="92"/>
      <c r="J196" s="92"/>
      <c r="K196" s="67"/>
      <c r="L196" s="67"/>
      <c r="M196" s="67"/>
    </row>
    <row r="197" spans="2:14" s="50" customFormat="1">
      <c r="B197" s="92"/>
      <c r="C197" s="92"/>
      <c r="D197" s="92"/>
      <c r="E197" s="92"/>
      <c r="F197" s="92"/>
      <c r="G197" s="92"/>
      <c r="H197" s="92"/>
      <c r="I197" s="92"/>
      <c r="J197" s="92"/>
      <c r="K197" s="67"/>
      <c r="L197" s="67"/>
      <c r="M197" s="67"/>
    </row>
    <row r="198" spans="2:14" s="50" customFormat="1">
      <c r="B198" s="92"/>
      <c r="C198" s="92"/>
      <c r="D198" s="92"/>
      <c r="E198" s="92"/>
      <c r="F198" s="92"/>
      <c r="G198" s="92"/>
      <c r="H198" s="92"/>
      <c r="I198" s="92"/>
      <c r="J198" s="92"/>
      <c r="K198" s="67"/>
      <c r="L198" s="67"/>
      <c r="M198" s="67"/>
    </row>
    <row r="199" spans="2:14" s="50" customFormat="1">
      <c r="B199" s="92"/>
      <c r="C199" s="92"/>
      <c r="D199" s="92"/>
      <c r="E199" s="92"/>
      <c r="F199" s="92"/>
      <c r="G199" s="92"/>
      <c r="H199" s="92"/>
      <c r="I199" s="92"/>
      <c r="J199" s="92"/>
      <c r="K199" s="67"/>
      <c r="L199" s="67"/>
      <c r="M199" s="67"/>
    </row>
    <row r="200" spans="2:14" s="50" customFormat="1">
      <c r="B200" s="92"/>
      <c r="C200" s="92"/>
      <c r="D200" s="92"/>
      <c r="E200" s="92"/>
      <c r="F200" s="92"/>
      <c r="G200" s="92"/>
      <c r="H200" s="92"/>
      <c r="I200" s="92"/>
      <c r="J200" s="92"/>
      <c r="K200" s="67"/>
      <c r="L200" s="67"/>
      <c r="M200" s="67"/>
    </row>
    <row r="201" spans="2:14" s="50" customFormat="1">
      <c r="B201" s="92"/>
      <c r="C201" s="92"/>
      <c r="D201" s="92"/>
      <c r="E201" s="92"/>
      <c r="F201" s="92"/>
      <c r="G201" s="92"/>
      <c r="H201" s="92"/>
      <c r="I201" s="92"/>
      <c r="J201" s="92"/>
      <c r="K201" s="67"/>
      <c r="L201" s="67"/>
      <c r="M201" s="67"/>
    </row>
    <row r="202" spans="2:14" s="50" customFormat="1">
      <c r="B202" s="92"/>
      <c r="C202" s="92"/>
      <c r="D202" s="92"/>
      <c r="E202" s="92"/>
      <c r="F202" s="92"/>
      <c r="G202" s="92"/>
      <c r="H202" s="92"/>
      <c r="I202" s="92"/>
      <c r="J202" s="92"/>
      <c r="K202" s="67"/>
      <c r="L202" s="67"/>
      <c r="M202" s="67"/>
      <c r="N202" s="67"/>
    </row>
    <row r="203" spans="2:14" s="50" customFormat="1">
      <c r="B203" s="92"/>
      <c r="C203" s="92"/>
      <c r="D203" s="92"/>
      <c r="E203" s="92"/>
      <c r="F203" s="92"/>
      <c r="G203" s="92"/>
      <c r="H203" s="92"/>
      <c r="I203" s="92"/>
      <c r="J203" s="92"/>
      <c r="K203" s="67"/>
      <c r="L203" s="67"/>
      <c r="M203" s="67"/>
      <c r="N203" s="67"/>
    </row>
    <row r="204" spans="2:14" s="50" customFormat="1">
      <c r="B204" s="92"/>
      <c r="C204" s="92"/>
      <c r="D204" s="92"/>
      <c r="E204" s="92"/>
      <c r="F204" s="92"/>
      <c r="G204" s="92"/>
      <c r="H204" s="92"/>
      <c r="I204" s="92"/>
      <c r="J204" s="92"/>
      <c r="K204" s="67"/>
      <c r="L204" s="67"/>
      <c r="M204" s="67"/>
      <c r="N204" s="67"/>
    </row>
    <row r="205" spans="2:14" s="50" customFormat="1">
      <c r="B205" s="92"/>
      <c r="C205" s="92"/>
      <c r="D205" s="92"/>
      <c r="E205" s="92"/>
      <c r="F205" s="92"/>
      <c r="G205" s="92"/>
      <c r="H205" s="92"/>
      <c r="I205" s="92"/>
      <c r="J205" s="92"/>
      <c r="K205" s="67"/>
      <c r="L205" s="67"/>
      <c r="M205" s="67"/>
      <c r="N205" s="67"/>
    </row>
    <row r="206" spans="2:14" s="50" customFormat="1">
      <c r="B206" s="92"/>
      <c r="C206" s="92"/>
      <c r="D206" s="92"/>
      <c r="E206" s="92"/>
      <c r="F206" s="92"/>
      <c r="G206" s="92"/>
      <c r="H206" s="92"/>
      <c r="I206" s="92"/>
      <c r="J206" s="92"/>
      <c r="K206" s="67"/>
      <c r="L206" s="67"/>
      <c r="M206" s="67"/>
      <c r="N206" s="67"/>
    </row>
    <row r="207" spans="2:14" s="50" customFormat="1">
      <c r="B207" s="92"/>
      <c r="C207" s="92"/>
      <c r="D207" s="92"/>
      <c r="E207" s="92"/>
      <c r="F207" s="92"/>
      <c r="G207" s="92"/>
      <c r="H207" s="92"/>
      <c r="I207" s="92"/>
      <c r="J207" s="92"/>
      <c r="K207" s="67"/>
      <c r="L207" s="67"/>
      <c r="M207" s="67"/>
      <c r="N207" s="67"/>
    </row>
    <row r="208" spans="2:14" s="50" customFormat="1">
      <c r="B208" s="92"/>
      <c r="C208" s="92"/>
      <c r="D208" s="92"/>
      <c r="E208" s="92"/>
      <c r="F208" s="92"/>
      <c r="G208" s="92"/>
      <c r="H208" s="92"/>
      <c r="I208" s="92"/>
      <c r="J208" s="92"/>
      <c r="K208" s="67"/>
      <c r="L208" s="67"/>
      <c r="M208" s="67"/>
      <c r="N208" s="67"/>
    </row>
    <row r="209" spans="2:14" s="50" customFormat="1">
      <c r="B209" s="92"/>
      <c r="C209" s="92"/>
      <c r="D209" s="92"/>
      <c r="E209" s="92"/>
      <c r="F209" s="92"/>
      <c r="G209" s="92"/>
      <c r="H209" s="92"/>
      <c r="I209" s="92"/>
      <c r="J209" s="92"/>
      <c r="K209" s="67"/>
      <c r="L209" s="67"/>
      <c r="M209" s="67"/>
      <c r="N209" s="67"/>
    </row>
    <row r="210" spans="2:14" s="50" customFormat="1">
      <c r="B210" s="92"/>
      <c r="C210" s="92"/>
      <c r="D210" s="92"/>
      <c r="E210" s="92"/>
      <c r="F210" s="92"/>
      <c r="G210" s="92"/>
      <c r="H210" s="92"/>
      <c r="I210" s="92"/>
      <c r="J210" s="92"/>
      <c r="K210" s="67"/>
      <c r="L210" s="67"/>
      <c r="M210" s="67"/>
      <c r="N210" s="67"/>
    </row>
    <row r="211" spans="2:14" s="50" customFormat="1">
      <c r="B211" s="92"/>
      <c r="C211" s="92"/>
      <c r="D211" s="92"/>
      <c r="E211" s="92"/>
      <c r="F211" s="92"/>
      <c r="G211" s="92"/>
      <c r="H211" s="92"/>
      <c r="I211" s="92"/>
      <c r="J211" s="92"/>
      <c r="K211" s="67"/>
      <c r="L211" s="67"/>
      <c r="M211" s="67"/>
      <c r="N211" s="67"/>
    </row>
    <row r="212" spans="2:14" s="50" customFormat="1">
      <c r="B212" s="92"/>
      <c r="C212" s="92"/>
      <c r="D212" s="92"/>
      <c r="E212" s="92"/>
      <c r="F212" s="92"/>
      <c r="G212" s="92"/>
      <c r="H212" s="92"/>
      <c r="I212" s="92"/>
      <c r="J212" s="92"/>
      <c r="K212" s="67"/>
      <c r="L212" s="67"/>
      <c r="M212" s="67"/>
      <c r="N212" s="67"/>
    </row>
    <row r="213" spans="2:14" s="50" customFormat="1">
      <c r="B213" s="92"/>
      <c r="C213" s="92"/>
      <c r="D213" s="92"/>
      <c r="E213" s="92"/>
      <c r="F213" s="92"/>
      <c r="G213" s="92"/>
      <c r="H213" s="92"/>
      <c r="I213" s="92"/>
      <c r="J213" s="92"/>
      <c r="K213" s="67"/>
      <c r="L213" s="67"/>
      <c r="M213" s="67"/>
      <c r="N213" s="67"/>
    </row>
    <row r="214" spans="2:14" s="50" customFormat="1">
      <c r="B214" s="92"/>
      <c r="C214" s="92"/>
      <c r="D214" s="92"/>
      <c r="E214" s="92"/>
      <c r="F214" s="92"/>
      <c r="G214" s="92"/>
      <c r="H214" s="92"/>
      <c r="I214" s="92"/>
      <c r="J214" s="92"/>
      <c r="K214" s="67"/>
      <c r="L214" s="67"/>
      <c r="M214" s="67"/>
      <c r="N214" s="67"/>
    </row>
    <row r="215" spans="2:14" s="50" customFormat="1">
      <c r="B215" s="92"/>
      <c r="C215" s="92"/>
      <c r="D215" s="92"/>
      <c r="E215" s="92"/>
      <c r="F215" s="92"/>
      <c r="G215" s="92"/>
      <c r="H215" s="92"/>
      <c r="I215" s="92"/>
      <c r="J215" s="92"/>
      <c r="K215" s="67"/>
      <c r="L215" s="67"/>
      <c r="M215" s="67"/>
      <c r="N215" s="67"/>
    </row>
    <row r="216" spans="2:14" s="50" customFormat="1">
      <c r="B216" s="92"/>
      <c r="C216" s="92"/>
      <c r="D216" s="92"/>
      <c r="E216" s="92"/>
      <c r="F216" s="92"/>
      <c r="G216" s="92"/>
      <c r="H216" s="92"/>
      <c r="I216" s="92"/>
      <c r="J216" s="92"/>
      <c r="K216" s="67"/>
      <c r="L216" s="67"/>
      <c r="M216" s="67"/>
      <c r="N216" s="67"/>
    </row>
    <row r="217" spans="2:14" s="50" customFormat="1">
      <c r="B217" s="92"/>
      <c r="C217" s="92"/>
      <c r="D217" s="92"/>
      <c r="E217" s="92"/>
      <c r="F217" s="92"/>
      <c r="G217" s="92"/>
      <c r="H217" s="92"/>
      <c r="I217" s="92"/>
      <c r="J217" s="92"/>
      <c r="K217" s="67"/>
      <c r="L217" s="67"/>
      <c r="M217" s="67"/>
      <c r="N217" s="67"/>
    </row>
    <row r="218" spans="2:14" s="50" customFormat="1">
      <c r="B218" s="92"/>
      <c r="C218" s="92"/>
      <c r="D218" s="92"/>
      <c r="E218" s="92"/>
      <c r="F218" s="92"/>
      <c r="G218" s="92"/>
      <c r="H218" s="92"/>
      <c r="I218" s="92"/>
      <c r="J218" s="92"/>
      <c r="K218" s="67"/>
      <c r="L218" s="67"/>
      <c r="M218" s="67"/>
      <c r="N218" s="67"/>
    </row>
    <row r="219" spans="2:14" s="50" customFormat="1">
      <c r="B219" s="92"/>
      <c r="C219" s="92"/>
      <c r="D219" s="92"/>
      <c r="E219" s="92"/>
      <c r="F219" s="92"/>
      <c r="G219" s="92"/>
      <c r="H219" s="92"/>
      <c r="I219" s="92"/>
      <c r="J219" s="92"/>
      <c r="K219" s="67"/>
      <c r="L219" s="67"/>
      <c r="M219" s="67"/>
      <c r="N219" s="67"/>
    </row>
    <row r="220" spans="2:14" s="50" customFormat="1">
      <c r="B220" s="92"/>
      <c r="C220" s="92"/>
      <c r="D220" s="92"/>
      <c r="E220" s="92"/>
      <c r="F220" s="92"/>
      <c r="G220" s="92"/>
      <c r="H220" s="92"/>
      <c r="I220" s="92"/>
      <c r="J220" s="92"/>
      <c r="K220" s="67"/>
      <c r="L220" s="67"/>
      <c r="M220" s="67"/>
      <c r="N220" s="67"/>
    </row>
    <row r="221" spans="2:14" s="50" customFormat="1">
      <c r="B221" s="92"/>
      <c r="C221" s="92"/>
      <c r="D221" s="92"/>
      <c r="E221" s="92"/>
      <c r="F221" s="92"/>
      <c r="G221" s="92"/>
      <c r="H221" s="92"/>
      <c r="I221" s="92"/>
      <c r="J221" s="92"/>
      <c r="K221" s="67"/>
      <c r="L221" s="67"/>
      <c r="M221" s="67"/>
      <c r="N221" s="67"/>
    </row>
    <row r="222" spans="2:14" s="50" customFormat="1">
      <c r="B222" s="92"/>
      <c r="C222" s="92"/>
      <c r="D222" s="92"/>
      <c r="E222" s="92"/>
      <c r="F222" s="92"/>
      <c r="G222" s="92"/>
      <c r="H222" s="92"/>
      <c r="I222" s="92"/>
      <c r="J222" s="92"/>
      <c r="K222" s="67"/>
      <c r="L222" s="67"/>
      <c r="M222" s="67"/>
      <c r="N222" s="67"/>
    </row>
    <row r="223" spans="2:14" s="50" customFormat="1">
      <c r="B223" s="92"/>
      <c r="C223" s="92"/>
      <c r="D223" s="92"/>
      <c r="E223" s="92"/>
      <c r="F223" s="92"/>
      <c r="G223" s="92"/>
      <c r="H223" s="92"/>
      <c r="I223" s="92"/>
      <c r="J223" s="92"/>
      <c r="K223" s="67"/>
      <c r="L223" s="67"/>
      <c r="M223" s="67"/>
      <c r="N223" s="67"/>
    </row>
    <row r="224" spans="2:14" s="50" customFormat="1">
      <c r="B224" s="92"/>
      <c r="C224" s="92"/>
      <c r="D224" s="92"/>
      <c r="E224" s="92"/>
      <c r="F224" s="92"/>
      <c r="G224" s="92"/>
      <c r="H224" s="92"/>
      <c r="I224" s="92"/>
      <c r="J224" s="92"/>
      <c r="K224" s="67"/>
      <c r="L224" s="67"/>
      <c r="M224" s="67"/>
      <c r="N224" s="67"/>
    </row>
    <row r="225" spans="2:14" s="50" customFormat="1">
      <c r="B225" s="92"/>
      <c r="C225" s="92"/>
      <c r="D225" s="92"/>
      <c r="E225" s="92"/>
      <c r="F225" s="92"/>
      <c r="G225" s="92"/>
      <c r="H225" s="92"/>
      <c r="I225" s="92"/>
      <c r="J225" s="92"/>
      <c r="K225" s="67"/>
      <c r="L225" s="67"/>
      <c r="M225" s="67"/>
      <c r="N225" s="67"/>
    </row>
    <row r="226" spans="2:14" s="50" customFormat="1">
      <c r="B226" s="92"/>
      <c r="C226" s="92"/>
      <c r="D226" s="92"/>
      <c r="E226" s="92"/>
      <c r="F226" s="92"/>
      <c r="G226" s="92"/>
      <c r="H226" s="92"/>
      <c r="I226" s="92"/>
      <c r="J226" s="92"/>
      <c r="K226" s="67"/>
      <c r="L226" s="67"/>
      <c r="M226" s="67"/>
      <c r="N226" s="67"/>
    </row>
    <row r="227" spans="2:14" s="50" customFormat="1">
      <c r="B227" s="92"/>
      <c r="C227" s="92"/>
      <c r="D227" s="92"/>
      <c r="E227" s="92"/>
      <c r="F227" s="92"/>
      <c r="G227" s="92"/>
      <c r="H227" s="92"/>
      <c r="I227" s="92"/>
      <c r="J227" s="92"/>
      <c r="K227" s="67"/>
      <c r="L227" s="67"/>
      <c r="M227" s="67"/>
      <c r="N227" s="67"/>
    </row>
    <row r="228" spans="2:14" s="50" customFormat="1">
      <c r="B228" s="92"/>
      <c r="C228" s="92"/>
      <c r="D228" s="92"/>
      <c r="E228" s="92"/>
      <c r="F228" s="92"/>
      <c r="G228" s="92"/>
      <c r="H228" s="92"/>
      <c r="I228" s="92"/>
      <c r="J228" s="92"/>
      <c r="K228" s="67"/>
      <c r="L228" s="67"/>
      <c r="M228" s="67"/>
      <c r="N228" s="67"/>
    </row>
    <row r="229" spans="2:14" s="50" customFormat="1">
      <c r="B229" s="92"/>
      <c r="C229" s="92"/>
      <c r="D229" s="92"/>
      <c r="E229" s="92"/>
      <c r="F229" s="92"/>
      <c r="G229" s="92"/>
      <c r="H229" s="92"/>
      <c r="I229" s="92"/>
      <c r="J229" s="92"/>
      <c r="K229" s="67"/>
      <c r="L229" s="67"/>
      <c r="M229" s="67"/>
      <c r="N229" s="67"/>
    </row>
    <row r="230" spans="2:14" s="50" customFormat="1">
      <c r="B230" s="92"/>
      <c r="C230" s="92"/>
      <c r="D230" s="92"/>
      <c r="E230" s="92"/>
      <c r="F230" s="92"/>
      <c r="G230" s="92"/>
      <c r="H230" s="92"/>
      <c r="I230" s="92"/>
      <c r="J230" s="92"/>
      <c r="K230" s="67"/>
      <c r="L230" s="67"/>
      <c r="M230" s="67"/>
      <c r="N230" s="67"/>
    </row>
    <row r="231" spans="2:14" s="50" customFormat="1">
      <c r="B231" s="92"/>
      <c r="C231" s="92"/>
      <c r="D231" s="92"/>
      <c r="E231" s="92"/>
      <c r="F231" s="92"/>
      <c r="G231" s="92"/>
      <c r="H231" s="92"/>
      <c r="I231" s="92"/>
      <c r="J231" s="92"/>
      <c r="K231" s="67"/>
      <c r="L231" s="67"/>
      <c r="M231" s="67"/>
      <c r="N231" s="67"/>
    </row>
    <row r="232" spans="2:14" s="50" customFormat="1">
      <c r="B232" s="92"/>
      <c r="C232" s="92"/>
      <c r="D232" s="92"/>
      <c r="E232" s="92"/>
      <c r="F232" s="92"/>
      <c r="G232" s="92"/>
      <c r="H232" s="92"/>
      <c r="I232" s="92"/>
      <c r="J232" s="92"/>
      <c r="K232" s="67"/>
      <c r="L232" s="67"/>
      <c r="M232" s="67"/>
      <c r="N232" s="67"/>
    </row>
    <row r="233" spans="2:14" s="50" customFormat="1">
      <c r="B233" s="92"/>
      <c r="C233" s="92"/>
      <c r="D233" s="92"/>
      <c r="E233" s="92"/>
      <c r="F233" s="92"/>
      <c r="G233" s="92"/>
      <c r="H233" s="92"/>
      <c r="I233" s="92"/>
      <c r="J233" s="92"/>
      <c r="K233" s="67"/>
      <c r="L233" s="67"/>
      <c r="M233" s="67"/>
      <c r="N233" s="67"/>
    </row>
    <row r="234" spans="2:14" s="50" customFormat="1">
      <c r="B234" s="92"/>
      <c r="C234" s="92"/>
      <c r="D234" s="92"/>
      <c r="E234" s="92"/>
      <c r="F234" s="92"/>
      <c r="G234" s="92"/>
      <c r="H234" s="92"/>
      <c r="I234" s="92"/>
      <c r="J234" s="92"/>
      <c r="K234" s="67"/>
      <c r="L234" s="67"/>
      <c r="M234" s="67"/>
      <c r="N234" s="67"/>
    </row>
    <row r="235" spans="2:14" s="50" customFormat="1">
      <c r="B235" s="92"/>
      <c r="C235" s="92"/>
      <c r="D235" s="92"/>
      <c r="E235" s="92"/>
      <c r="F235" s="92"/>
      <c r="G235" s="92"/>
      <c r="H235" s="92"/>
      <c r="I235" s="92"/>
      <c r="J235" s="92"/>
      <c r="K235" s="67"/>
      <c r="L235" s="67"/>
      <c r="M235" s="67"/>
      <c r="N235" s="67"/>
    </row>
    <row r="236" spans="2:14" s="50" customFormat="1">
      <c r="B236" s="92"/>
      <c r="C236" s="92"/>
      <c r="D236" s="92"/>
      <c r="E236" s="92"/>
      <c r="F236" s="92"/>
      <c r="G236" s="92"/>
      <c r="H236" s="92"/>
      <c r="I236" s="92"/>
      <c r="J236" s="92"/>
      <c r="K236" s="67"/>
      <c r="L236" s="67"/>
      <c r="M236" s="67"/>
      <c r="N236" s="67"/>
    </row>
    <row r="237" spans="2:14" s="50" customFormat="1">
      <c r="B237" s="92"/>
      <c r="C237" s="92"/>
      <c r="D237" s="92"/>
      <c r="E237" s="92"/>
      <c r="F237" s="92"/>
      <c r="G237" s="92"/>
      <c r="H237" s="92"/>
      <c r="I237" s="92"/>
      <c r="J237" s="92"/>
      <c r="K237" s="67"/>
      <c r="L237" s="67"/>
      <c r="M237" s="67"/>
      <c r="N237" s="67"/>
    </row>
    <row r="238" spans="2:14" s="50" customFormat="1">
      <c r="B238" s="92"/>
      <c r="C238" s="92"/>
      <c r="D238" s="92"/>
      <c r="E238" s="92"/>
      <c r="F238" s="92"/>
      <c r="G238" s="92"/>
      <c r="H238" s="92"/>
      <c r="I238" s="92"/>
      <c r="J238" s="92"/>
      <c r="K238" s="67"/>
      <c r="L238" s="67"/>
      <c r="M238" s="67"/>
      <c r="N238" s="67"/>
    </row>
    <row r="239" spans="2:14" s="50" customFormat="1">
      <c r="B239" s="92"/>
      <c r="C239" s="92"/>
      <c r="D239" s="92"/>
      <c r="E239" s="92"/>
      <c r="F239" s="92"/>
      <c r="G239" s="92"/>
      <c r="H239" s="92"/>
      <c r="I239" s="92"/>
      <c r="J239" s="92"/>
      <c r="K239" s="67"/>
      <c r="L239" s="67"/>
      <c r="M239" s="67"/>
      <c r="N239" s="67"/>
    </row>
    <row r="240" spans="2:14" s="50" customFormat="1">
      <c r="B240" s="92"/>
      <c r="C240" s="92"/>
      <c r="D240" s="92"/>
      <c r="E240" s="92"/>
      <c r="F240" s="92"/>
      <c r="G240" s="92"/>
      <c r="H240" s="92"/>
      <c r="I240" s="92"/>
      <c r="J240" s="92"/>
      <c r="K240" s="67"/>
      <c r="L240" s="67"/>
      <c r="M240" s="67"/>
      <c r="N240" s="67"/>
    </row>
    <row r="241" spans="2:14" s="50" customFormat="1">
      <c r="B241" s="92"/>
      <c r="C241" s="92"/>
      <c r="D241" s="92"/>
      <c r="E241" s="92"/>
      <c r="F241" s="92"/>
      <c r="G241" s="92"/>
      <c r="H241" s="92"/>
      <c r="I241" s="92"/>
      <c r="J241" s="92"/>
      <c r="K241" s="67"/>
      <c r="L241" s="67"/>
      <c r="M241" s="67"/>
      <c r="N241" s="67"/>
    </row>
    <row r="242" spans="2:14" s="50" customFormat="1">
      <c r="B242" s="92"/>
      <c r="C242" s="92"/>
      <c r="D242" s="92"/>
      <c r="E242" s="92"/>
      <c r="F242" s="92"/>
      <c r="G242" s="92"/>
      <c r="H242" s="92"/>
      <c r="I242" s="92"/>
      <c r="J242" s="92"/>
      <c r="K242" s="67"/>
      <c r="L242" s="67"/>
      <c r="M242" s="67"/>
      <c r="N242" s="67"/>
    </row>
    <row r="243" spans="2:14" s="50" customFormat="1">
      <c r="B243" s="92"/>
      <c r="C243" s="92"/>
      <c r="D243" s="92"/>
      <c r="E243" s="92"/>
      <c r="F243" s="92"/>
      <c r="G243" s="92"/>
      <c r="H243" s="92"/>
      <c r="I243" s="92"/>
      <c r="J243" s="92"/>
      <c r="K243" s="67"/>
      <c r="L243" s="67"/>
      <c r="M243" s="67"/>
      <c r="N243" s="67"/>
    </row>
    <row r="244" spans="2:14" s="50" customFormat="1">
      <c r="B244" s="92"/>
      <c r="C244" s="92"/>
      <c r="D244" s="92"/>
      <c r="E244" s="92"/>
      <c r="F244" s="92"/>
      <c r="G244" s="92"/>
      <c r="H244" s="92"/>
      <c r="I244" s="92"/>
      <c r="J244" s="92"/>
      <c r="K244" s="67"/>
      <c r="L244" s="67"/>
      <c r="M244" s="67"/>
      <c r="N244" s="67"/>
    </row>
    <row r="245" spans="2:14" s="50" customFormat="1">
      <c r="B245" s="92"/>
      <c r="C245" s="92"/>
      <c r="D245" s="92"/>
      <c r="E245" s="92"/>
      <c r="F245" s="92"/>
      <c r="G245" s="92"/>
      <c r="H245" s="92"/>
      <c r="I245" s="92"/>
      <c r="J245" s="92"/>
      <c r="K245" s="67"/>
      <c r="L245" s="67"/>
      <c r="M245" s="67"/>
      <c r="N245" s="67"/>
    </row>
    <row r="246" spans="2:14" s="50" customFormat="1">
      <c r="B246" s="92"/>
      <c r="C246" s="92"/>
      <c r="D246" s="92"/>
      <c r="E246" s="92"/>
      <c r="F246" s="92"/>
      <c r="G246" s="92"/>
      <c r="H246" s="92"/>
      <c r="I246" s="92"/>
      <c r="J246" s="92"/>
      <c r="K246" s="67"/>
      <c r="L246" s="67"/>
      <c r="M246" s="67"/>
      <c r="N246" s="67"/>
    </row>
    <row r="247" spans="2:14" s="50" customFormat="1">
      <c r="B247" s="92"/>
      <c r="C247" s="92"/>
      <c r="D247" s="92"/>
      <c r="E247" s="92"/>
      <c r="F247" s="92"/>
      <c r="G247" s="92"/>
      <c r="H247" s="92"/>
      <c r="I247" s="92"/>
      <c r="J247" s="92"/>
      <c r="K247" s="67"/>
      <c r="L247" s="67"/>
      <c r="M247" s="67"/>
      <c r="N247" s="67"/>
    </row>
    <row r="248" spans="2:14" s="50" customFormat="1">
      <c r="B248" s="92"/>
      <c r="C248" s="92"/>
      <c r="D248" s="92"/>
      <c r="E248" s="92"/>
      <c r="F248" s="92"/>
      <c r="G248" s="92"/>
      <c r="H248" s="92"/>
      <c r="I248" s="92"/>
      <c r="J248" s="92"/>
      <c r="K248" s="67"/>
      <c r="L248" s="67"/>
      <c r="M248" s="67"/>
      <c r="N248" s="67"/>
    </row>
    <row r="249" spans="2:14" s="50" customFormat="1">
      <c r="B249" s="92"/>
      <c r="C249" s="92"/>
      <c r="D249" s="92"/>
      <c r="E249" s="92"/>
      <c r="F249" s="92"/>
      <c r="G249" s="92"/>
      <c r="H249" s="92"/>
      <c r="I249" s="92"/>
      <c r="J249" s="92"/>
      <c r="K249" s="67"/>
      <c r="L249" s="67"/>
      <c r="M249" s="67"/>
      <c r="N249" s="67"/>
    </row>
    <row r="250" spans="2:14" s="50" customFormat="1">
      <c r="B250" s="92"/>
      <c r="C250" s="92"/>
      <c r="D250" s="92"/>
      <c r="E250" s="92"/>
      <c r="F250" s="92"/>
      <c r="G250" s="92"/>
      <c r="H250" s="92"/>
      <c r="I250" s="92"/>
      <c r="J250" s="92"/>
      <c r="K250" s="67"/>
      <c r="L250" s="67"/>
      <c r="M250" s="67"/>
      <c r="N250" s="67"/>
    </row>
    <row r="251" spans="2:14" s="50" customFormat="1">
      <c r="B251" s="92"/>
      <c r="C251" s="92"/>
      <c r="D251" s="92"/>
      <c r="E251" s="92"/>
      <c r="F251" s="92"/>
      <c r="G251" s="92"/>
      <c r="H251" s="92"/>
      <c r="I251" s="92"/>
      <c r="J251" s="92"/>
      <c r="K251" s="67"/>
      <c r="L251" s="67"/>
      <c r="M251" s="67"/>
      <c r="N251" s="67"/>
    </row>
    <row r="252" spans="2:14" s="50" customFormat="1">
      <c r="B252" s="92"/>
      <c r="C252" s="92"/>
      <c r="D252" s="92"/>
      <c r="E252" s="92"/>
      <c r="F252" s="92"/>
      <c r="G252" s="92"/>
      <c r="H252" s="92"/>
      <c r="I252" s="92"/>
      <c r="J252" s="92"/>
      <c r="K252" s="67"/>
      <c r="L252" s="67"/>
      <c r="M252" s="67"/>
      <c r="N252" s="67"/>
    </row>
    <row r="253" spans="2:14" s="50" customFormat="1">
      <c r="B253" s="92"/>
      <c r="C253" s="92"/>
      <c r="D253" s="92"/>
      <c r="E253" s="92"/>
      <c r="F253" s="92"/>
      <c r="G253" s="92"/>
      <c r="H253" s="92"/>
      <c r="I253" s="92"/>
      <c r="J253" s="92"/>
      <c r="K253" s="67"/>
      <c r="L253" s="67"/>
      <c r="M253" s="67"/>
      <c r="N253" s="67"/>
    </row>
    <row r="254" spans="2:14" s="50" customFormat="1">
      <c r="B254" s="92"/>
      <c r="C254" s="92"/>
      <c r="D254" s="92"/>
      <c r="E254" s="92"/>
      <c r="F254" s="92"/>
      <c r="G254" s="92"/>
      <c r="H254" s="92"/>
      <c r="I254" s="92"/>
      <c r="J254" s="92"/>
      <c r="K254" s="67"/>
      <c r="L254" s="67"/>
      <c r="M254" s="67"/>
      <c r="N254" s="67"/>
    </row>
    <row r="255" spans="2:14" s="50" customFormat="1">
      <c r="B255" s="92"/>
      <c r="C255" s="92"/>
      <c r="D255" s="92"/>
      <c r="E255" s="92"/>
      <c r="F255" s="92"/>
      <c r="G255" s="92"/>
      <c r="H255" s="92"/>
      <c r="I255" s="92"/>
      <c r="J255" s="92"/>
      <c r="K255" s="67"/>
      <c r="L255" s="67"/>
      <c r="M255" s="67"/>
      <c r="N255" s="67"/>
    </row>
    <row r="256" spans="2:14" s="50" customFormat="1">
      <c r="B256" s="92"/>
      <c r="C256" s="92"/>
      <c r="D256" s="92"/>
      <c r="E256" s="92"/>
      <c r="F256" s="92"/>
      <c r="G256" s="92"/>
      <c r="H256" s="92"/>
      <c r="I256" s="92"/>
      <c r="J256" s="92"/>
      <c r="K256" s="67"/>
      <c r="L256" s="67"/>
      <c r="M256" s="67"/>
      <c r="N256" s="67"/>
    </row>
    <row r="257" spans="2:14" s="50" customFormat="1">
      <c r="B257" s="92"/>
      <c r="C257" s="92"/>
      <c r="D257" s="92"/>
      <c r="E257" s="92"/>
      <c r="F257" s="92"/>
      <c r="G257" s="92"/>
      <c r="H257" s="92"/>
      <c r="I257" s="92"/>
      <c r="J257" s="92"/>
      <c r="K257" s="67"/>
      <c r="L257" s="67"/>
      <c r="M257" s="67"/>
      <c r="N257" s="67"/>
    </row>
    <row r="258" spans="2:14" s="50" customFormat="1">
      <c r="B258" s="92"/>
      <c r="C258" s="92"/>
      <c r="D258" s="92"/>
      <c r="E258" s="92"/>
      <c r="F258" s="92"/>
      <c r="G258" s="92"/>
      <c r="H258" s="92"/>
      <c r="I258" s="92"/>
      <c r="J258" s="92"/>
      <c r="K258" s="67"/>
      <c r="L258" s="67"/>
      <c r="M258" s="67"/>
      <c r="N258" s="67"/>
    </row>
    <row r="259" spans="2:14" s="50" customFormat="1">
      <c r="B259" s="92"/>
      <c r="C259" s="92"/>
      <c r="D259" s="92"/>
      <c r="E259" s="92"/>
      <c r="F259" s="92"/>
      <c r="G259" s="92"/>
      <c r="H259" s="92"/>
      <c r="I259" s="92"/>
      <c r="J259" s="92"/>
      <c r="K259" s="67"/>
      <c r="L259" s="67"/>
      <c r="M259" s="67"/>
      <c r="N259" s="67"/>
    </row>
    <row r="260" spans="2:14" s="50" customFormat="1">
      <c r="B260" s="92"/>
      <c r="C260" s="92"/>
      <c r="D260" s="92"/>
      <c r="E260" s="92"/>
      <c r="F260" s="92"/>
      <c r="G260" s="92"/>
      <c r="H260" s="92"/>
      <c r="I260" s="92"/>
      <c r="J260" s="92"/>
      <c r="K260" s="67"/>
      <c r="L260" s="67"/>
      <c r="M260" s="67"/>
      <c r="N260" s="67"/>
    </row>
    <row r="261" spans="2:14" s="50" customFormat="1">
      <c r="B261" s="92"/>
      <c r="C261" s="92"/>
      <c r="D261" s="92"/>
      <c r="E261" s="92"/>
      <c r="F261" s="92"/>
      <c r="G261" s="92"/>
      <c r="H261" s="92"/>
      <c r="I261" s="92"/>
      <c r="J261" s="92"/>
      <c r="K261" s="67"/>
      <c r="L261" s="67"/>
      <c r="M261" s="67"/>
      <c r="N261" s="67"/>
    </row>
    <row r="262" spans="2:14" s="50" customFormat="1">
      <c r="B262" s="92"/>
      <c r="C262" s="92"/>
      <c r="D262" s="92"/>
      <c r="E262" s="92"/>
      <c r="F262" s="92"/>
      <c r="G262" s="92"/>
      <c r="H262" s="92"/>
      <c r="I262" s="92"/>
      <c r="J262" s="92"/>
      <c r="K262" s="67"/>
      <c r="L262" s="67"/>
      <c r="M262" s="67"/>
      <c r="N262" s="67"/>
    </row>
    <row r="263" spans="2:14" s="50" customFormat="1">
      <c r="B263" s="92"/>
      <c r="C263" s="92"/>
      <c r="D263" s="92"/>
      <c r="E263" s="92"/>
      <c r="F263" s="92"/>
      <c r="G263" s="92"/>
      <c r="H263" s="92"/>
      <c r="I263" s="92"/>
      <c r="J263" s="92"/>
      <c r="K263" s="67"/>
      <c r="L263" s="67"/>
      <c r="M263" s="67"/>
      <c r="N263" s="67"/>
    </row>
    <row r="264" spans="2:14" s="50" customFormat="1">
      <c r="B264" s="92"/>
      <c r="C264" s="92"/>
      <c r="D264" s="92"/>
      <c r="E264" s="92"/>
      <c r="F264" s="92"/>
      <c r="G264" s="92"/>
      <c r="H264" s="92"/>
      <c r="I264" s="92"/>
      <c r="J264" s="92"/>
      <c r="K264" s="67"/>
      <c r="L264" s="67"/>
      <c r="M264" s="67"/>
      <c r="N264" s="67"/>
    </row>
    <row r="265" spans="2:14" s="50" customFormat="1">
      <c r="B265" s="92"/>
      <c r="C265" s="92"/>
      <c r="D265" s="92"/>
      <c r="E265" s="92"/>
      <c r="F265" s="92"/>
      <c r="G265" s="92"/>
      <c r="H265" s="92"/>
      <c r="I265" s="92"/>
      <c r="J265" s="92"/>
      <c r="K265" s="67"/>
      <c r="L265" s="67"/>
      <c r="M265" s="67"/>
      <c r="N265" s="67"/>
    </row>
    <row r="266" spans="2:14" s="50" customFormat="1">
      <c r="B266" s="92"/>
      <c r="C266" s="92"/>
      <c r="D266" s="92"/>
      <c r="E266" s="92"/>
      <c r="F266" s="92"/>
      <c r="G266" s="92"/>
      <c r="H266" s="92"/>
      <c r="I266" s="92"/>
      <c r="J266" s="92"/>
      <c r="K266" s="67"/>
      <c r="L266" s="67"/>
      <c r="M266" s="67"/>
      <c r="N266" s="67"/>
    </row>
    <row r="267" spans="2:14" s="50" customFormat="1">
      <c r="B267" s="92"/>
      <c r="C267" s="92"/>
      <c r="D267" s="92"/>
      <c r="E267" s="92"/>
      <c r="F267" s="92"/>
      <c r="G267" s="92"/>
      <c r="H267" s="92"/>
      <c r="I267" s="92"/>
      <c r="J267" s="92"/>
      <c r="K267" s="67"/>
      <c r="L267" s="67"/>
      <c r="M267" s="67"/>
      <c r="N267" s="67"/>
    </row>
    <row r="268" spans="2:14" s="50" customFormat="1">
      <c r="B268" s="92"/>
      <c r="C268" s="92"/>
      <c r="D268" s="92"/>
      <c r="E268" s="92"/>
      <c r="F268" s="92"/>
      <c r="G268" s="92"/>
      <c r="H268" s="92"/>
      <c r="I268" s="92"/>
      <c r="J268" s="92"/>
      <c r="K268" s="67"/>
      <c r="L268" s="67"/>
      <c r="M268" s="67"/>
      <c r="N268" s="67"/>
    </row>
  </sheetData>
  <mergeCells count="108">
    <mergeCell ref="A6:A17"/>
    <mergeCell ref="B6:B17"/>
    <mergeCell ref="C6:C17"/>
    <mergeCell ref="D6:D17"/>
    <mergeCell ref="E6:E17"/>
    <mergeCell ref="A3:N3"/>
    <mergeCell ref="A46:A57"/>
    <mergeCell ref="B46:B57"/>
    <mergeCell ref="C46:C57"/>
    <mergeCell ref="D46:D57"/>
    <mergeCell ref="E46:E57"/>
    <mergeCell ref="F46:F57"/>
    <mergeCell ref="G46:G57"/>
    <mergeCell ref="F6:F17"/>
    <mergeCell ref="G6:G17"/>
    <mergeCell ref="H6:H17"/>
    <mergeCell ref="F20:F31"/>
    <mergeCell ref="G20:G31"/>
    <mergeCell ref="H20:H31"/>
    <mergeCell ref="A33:A44"/>
    <mergeCell ref="B33:B44"/>
    <mergeCell ref="C33:C44"/>
    <mergeCell ref="D33:D44"/>
    <mergeCell ref="E33:E44"/>
    <mergeCell ref="F33:F44"/>
    <mergeCell ref="G33:G44"/>
    <mergeCell ref="H33:H44"/>
    <mergeCell ref="A20:A31"/>
    <mergeCell ref="B20:B31"/>
    <mergeCell ref="C20:C31"/>
    <mergeCell ref="D20:D31"/>
    <mergeCell ref="E20:E31"/>
    <mergeCell ref="H46:H57"/>
    <mergeCell ref="A59:A70"/>
    <mergeCell ref="B59:B70"/>
    <mergeCell ref="C59:C70"/>
    <mergeCell ref="D59:D70"/>
    <mergeCell ref="E59:E70"/>
    <mergeCell ref="F59:F70"/>
    <mergeCell ref="G59:G70"/>
    <mergeCell ref="H59:H70"/>
    <mergeCell ref="H72:H83"/>
    <mergeCell ref="A85:A96"/>
    <mergeCell ref="B85:B96"/>
    <mergeCell ref="C85:C96"/>
    <mergeCell ref="D85:D96"/>
    <mergeCell ref="E85:E96"/>
    <mergeCell ref="F85:F96"/>
    <mergeCell ref="G85:G96"/>
    <mergeCell ref="H85:H96"/>
    <mergeCell ref="A72:A83"/>
    <mergeCell ref="B72:B83"/>
    <mergeCell ref="C72:C83"/>
    <mergeCell ref="D72:D83"/>
    <mergeCell ref="E72:E83"/>
    <mergeCell ref="F72:F83"/>
    <mergeCell ref="G72:G83"/>
    <mergeCell ref="F98:F109"/>
    <mergeCell ref="G98:G109"/>
    <mergeCell ref="H98:H109"/>
    <mergeCell ref="A111:A122"/>
    <mergeCell ref="B111:B122"/>
    <mergeCell ref="C111:C122"/>
    <mergeCell ref="D111:D122"/>
    <mergeCell ref="E111:E122"/>
    <mergeCell ref="F111:F122"/>
    <mergeCell ref="G111:G122"/>
    <mergeCell ref="H111:H122"/>
    <mergeCell ref="A98:A109"/>
    <mergeCell ref="B98:B109"/>
    <mergeCell ref="C98:C109"/>
    <mergeCell ref="D98:D109"/>
    <mergeCell ref="E98:E109"/>
    <mergeCell ref="F125:F136"/>
    <mergeCell ref="G125:G136"/>
    <mergeCell ref="H125:H136"/>
    <mergeCell ref="A138:A149"/>
    <mergeCell ref="B138:B149"/>
    <mergeCell ref="C138:C149"/>
    <mergeCell ref="D138:D149"/>
    <mergeCell ref="E138:E149"/>
    <mergeCell ref="F138:F149"/>
    <mergeCell ref="G138:G149"/>
    <mergeCell ref="H138:H149"/>
    <mergeCell ref="A125:A136"/>
    <mergeCell ref="B125:B136"/>
    <mergeCell ref="C125:C136"/>
    <mergeCell ref="D125:D136"/>
    <mergeCell ref="E125:E136"/>
    <mergeCell ref="B182:E182"/>
    <mergeCell ref="B183:G183"/>
    <mergeCell ref="B185:E185"/>
    <mergeCell ref="F151:F162"/>
    <mergeCell ref="G151:G162"/>
    <mergeCell ref="H151:H162"/>
    <mergeCell ref="A164:A175"/>
    <mergeCell ref="B164:B175"/>
    <mergeCell ref="C164:C175"/>
    <mergeCell ref="D164:D175"/>
    <mergeCell ref="E164:E175"/>
    <mergeCell ref="F164:F175"/>
    <mergeCell ref="G164:G175"/>
    <mergeCell ref="H164:H175"/>
    <mergeCell ref="A151:A162"/>
    <mergeCell ref="B151:B162"/>
    <mergeCell ref="C151:C162"/>
    <mergeCell ref="D151:D162"/>
    <mergeCell ref="E151:E162"/>
  </mergeCells>
  <pageMargins left="0.23622047244094491" right="0.23622047244094491" top="0.55118110236220474" bottom="0.55118110236220474" header="0.31496062992125984" footer="0.31496062992125984"/>
  <pageSetup paperSize="9" scale="65" fitToHeight="17" orientation="landscape" r:id="rId1"/>
  <rowBreaks count="1" manualBreakCount="1">
    <brk id="68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Лист2</vt:lpstr>
      <vt:lpstr>Лист2!Область_печати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Аникина Екатерина Валерьевна</dc:creator>
  <cp:lastModifiedBy>Старостина Рузанна Левоновна</cp:lastModifiedBy>
  <cp:lastPrinted>2024-08-22T11:07:23Z</cp:lastPrinted>
  <dcterms:created xsi:type="dcterms:W3CDTF">2023-08-18T13:18:43Z</dcterms:created>
  <dcterms:modified xsi:type="dcterms:W3CDTF">2024-10-03T06:40:41Z</dcterms:modified>
</cp:coreProperties>
</file>