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07\Documents\2024 год\Бюджет на 2025-2027\ПРОЕКТЫ ЗАКОНОВ\05.08.2024\СЭД\"/>
    </mc:Choice>
  </mc:AlternateContent>
  <bookViews>
    <workbookView xWindow="0" yWindow="0" windowWidth="28545" windowHeight="1188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X89" i="1" l="1"/>
  <c r="W44" i="1"/>
  <c r="W25" i="1"/>
  <c r="W89" i="1" s="1"/>
  <c r="W21" i="1"/>
  <c r="B25" i="1"/>
  <c r="C25" i="1"/>
  <c r="F25" i="1"/>
  <c r="G25" i="1"/>
  <c r="R25" i="1"/>
  <c r="Q25" i="1"/>
  <c r="N25" i="1"/>
  <c r="U89" i="1"/>
  <c r="V89" i="1"/>
  <c r="Y89" i="1"/>
  <c r="Z89" i="1"/>
  <c r="T89" i="1"/>
  <c r="N7" i="1"/>
  <c r="Q7" i="1"/>
  <c r="R7" i="1"/>
  <c r="Q8" i="1"/>
  <c r="R8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6" i="1"/>
  <c r="R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Q49" i="1"/>
  <c r="R49" i="1"/>
  <c r="Q50" i="1"/>
  <c r="R50" i="1"/>
  <c r="Q51" i="1"/>
  <c r="R51" i="1"/>
  <c r="Q52" i="1"/>
  <c r="R52" i="1"/>
  <c r="Q53" i="1"/>
  <c r="R53" i="1"/>
  <c r="Q54" i="1"/>
  <c r="R54" i="1"/>
  <c r="Q55" i="1"/>
  <c r="R55" i="1"/>
  <c r="Q56" i="1"/>
  <c r="R56" i="1"/>
  <c r="Q57" i="1"/>
  <c r="R57" i="1"/>
  <c r="Q58" i="1"/>
  <c r="R58" i="1"/>
  <c r="Q59" i="1"/>
  <c r="R59" i="1"/>
  <c r="Q60" i="1"/>
  <c r="R60" i="1"/>
  <c r="Q61" i="1"/>
  <c r="R61" i="1"/>
  <c r="Q62" i="1"/>
  <c r="R62" i="1"/>
  <c r="Q63" i="1"/>
  <c r="R63" i="1"/>
  <c r="Q64" i="1"/>
  <c r="R64" i="1"/>
  <c r="Q65" i="1"/>
  <c r="R65" i="1"/>
  <c r="Q66" i="1"/>
  <c r="R66" i="1"/>
  <c r="Q67" i="1"/>
  <c r="R67" i="1"/>
  <c r="Q68" i="1"/>
  <c r="R68" i="1"/>
  <c r="Q69" i="1"/>
  <c r="R69" i="1"/>
  <c r="Q70" i="1"/>
  <c r="R70" i="1"/>
  <c r="Q71" i="1"/>
  <c r="R71" i="1"/>
  <c r="Q72" i="1"/>
  <c r="R72" i="1"/>
  <c r="Q73" i="1"/>
  <c r="R73" i="1"/>
  <c r="Q74" i="1"/>
  <c r="R74" i="1"/>
  <c r="Q75" i="1"/>
  <c r="R75" i="1"/>
  <c r="Q76" i="1"/>
  <c r="R76" i="1"/>
  <c r="Q77" i="1"/>
  <c r="R77" i="1"/>
  <c r="Q78" i="1"/>
  <c r="R78" i="1"/>
  <c r="Q79" i="1"/>
  <c r="R79" i="1"/>
  <c r="Q80" i="1"/>
  <c r="R80" i="1"/>
  <c r="Q81" i="1"/>
  <c r="R81" i="1"/>
  <c r="Q82" i="1"/>
  <c r="R82" i="1"/>
  <c r="Q83" i="1"/>
  <c r="R83" i="1"/>
  <c r="Q84" i="1"/>
  <c r="R84" i="1"/>
  <c r="Q85" i="1"/>
  <c r="R85" i="1"/>
  <c r="Q86" i="1"/>
  <c r="R86" i="1"/>
  <c r="Q87" i="1"/>
  <c r="R87" i="1"/>
  <c r="Q88" i="1"/>
  <c r="R88" i="1"/>
  <c r="B8" i="1"/>
  <c r="C8" i="1"/>
  <c r="F8" i="1"/>
  <c r="G8" i="1"/>
  <c r="B9" i="1"/>
  <c r="C9" i="1"/>
  <c r="F9" i="1"/>
  <c r="G9" i="1"/>
  <c r="B10" i="1"/>
  <c r="C10" i="1"/>
  <c r="F10" i="1"/>
  <c r="G10" i="1"/>
  <c r="B11" i="1"/>
  <c r="C11" i="1"/>
  <c r="F11" i="1"/>
  <c r="G11" i="1"/>
  <c r="B12" i="1"/>
  <c r="C12" i="1"/>
  <c r="F12" i="1"/>
  <c r="G12" i="1"/>
  <c r="B13" i="1"/>
  <c r="C13" i="1"/>
  <c r="F13" i="1"/>
  <c r="G13" i="1"/>
  <c r="B14" i="1"/>
  <c r="C14" i="1"/>
  <c r="F14" i="1"/>
  <c r="G14" i="1"/>
  <c r="B15" i="1"/>
  <c r="C15" i="1"/>
  <c r="F15" i="1"/>
  <c r="G15" i="1"/>
  <c r="B16" i="1"/>
  <c r="C16" i="1"/>
  <c r="F16" i="1"/>
  <c r="G16" i="1"/>
  <c r="B17" i="1"/>
  <c r="C17" i="1"/>
  <c r="F17" i="1"/>
  <c r="G17" i="1"/>
  <c r="B18" i="1"/>
  <c r="C18" i="1"/>
  <c r="F18" i="1"/>
  <c r="G18" i="1"/>
  <c r="B19" i="1"/>
  <c r="C19" i="1"/>
  <c r="F19" i="1"/>
  <c r="G19" i="1"/>
  <c r="B20" i="1"/>
  <c r="C20" i="1"/>
  <c r="F20" i="1"/>
  <c r="G20" i="1"/>
  <c r="B21" i="1"/>
  <c r="C21" i="1"/>
  <c r="F21" i="1"/>
  <c r="G21" i="1"/>
  <c r="B22" i="1"/>
  <c r="C22" i="1"/>
  <c r="F22" i="1"/>
  <c r="G22" i="1"/>
  <c r="B23" i="1"/>
  <c r="C23" i="1"/>
  <c r="F23" i="1"/>
  <c r="G23" i="1"/>
  <c r="B24" i="1"/>
  <c r="C24" i="1"/>
  <c r="F24" i="1"/>
  <c r="G24" i="1"/>
  <c r="B26" i="1"/>
  <c r="C26" i="1"/>
  <c r="F26" i="1"/>
  <c r="G26" i="1"/>
  <c r="B27" i="1"/>
  <c r="C27" i="1"/>
  <c r="F27" i="1"/>
  <c r="G27" i="1"/>
  <c r="B28" i="1"/>
  <c r="C28" i="1"/>
  <c r="F28" i="1"/>
  <c r="G28" i="1"/>
  <c r="B29" i="1"/>
  <c r="C29" i="1"/>
  <c r="F29" i="1"/>
  <c r="G29" i="1"/>
  <c r="B30" i="1"/>
  <c r="C30" i="1"/>
  <c r="F30" i="1"/>
  <c r="G30" i="1"/>
  <c r="B31" i="1"/>
  <c r="C31" i="1"/>
  <c r="F31" i="1"/>
  <c r="G31" i="1"/>
  <c r="B32" i="1"/>
  <c r="C32" i="1"/>
  <c r="F32" i="1"/>
  <c r="G32" i="1"/>
  <c r="B33" i="1"/>
  <c r="C33" i="1"/>
  <c r="F33" i="1"/>
  <c r="G33" i="1"/>
  <c r="B34" i="1"/>
  <c r="C34" i="1"/>
  <c r="F34" i="1"/>
  <c r="G34" i="1"/>
  <c r="B35" i="1"/>
  <c r="C35" i="1"/>
  <c r="F35" i="1"/>
  <c r="G35" i="1"/>
  <c r="B36" i="1"/>
  <c r="C36" i="1"/>
  <c r="F36" i="1"/>
  <c r="G36" i="1"/>
  <c r="B37" i="1"/>
  <c r="C37" i="1"/>
  <c r="F37" i="1"/>
  <c r="G37" i="1"/>
  <c r="B38" i="1"/>
  <c r="C38" i="1"/>
  <c r="F38" i="1"/>
  <c r="G38" i="1"/>
  <c r="B39" i="1"/>
  <c r="C39" i="1"/>
  <c r="F39" i="1"/>
  <c r="G39" i="1"/>
  <c r="B40" i="1"/>
  <c r="C40" i="1"/>
  <c r="F40" i="1"/>
  <c r="G40" i="1"/>
  <c r="B41" i="1"/>
  <c r="C41" i="1"/>
  <c r="F41" i="1"/>
  <c r="G41" i="1"/>
  <c r="B42" i="1"/>
  <c r="C42" i="1"/>
  <c r="F42" i="1"/>
  <c r="G42" i="1"/>
  <c r="B43" i="1"/>
  <c r="C43" i="1"/>
  <c r="F43" i="1"/>
  <c r="G43" i="1"/>
  <c r="B44" i="1"/>
  <c r="C44" i="1"/>
  <c r="F44" i="1"/>
  <c r="G44" i="1"/>
  <c r="B45" i="1"/>
  <c r="C45" i="1"/>
  <c r="F45" i="1"/>
  <c r="G45" i="1"/>
  <c r="B46" i="1"/>
  <c r="C46" i="1"/>
  <c r="F46" i="1"/>
  <c r="G46" i="1"/>
  <c r="B47" i="1"/>
  <c r="C47" i="1"/>
  <c r="F47" i="1"/>
  <c r="G47" i="1"/>
  <c r="B48" i="1"/>
  <c r="C48" i="1"/>
  <c r="F48" i="1"/>
  <c r="G48" i="1"/>
  <c r="B49" i="1"/>
  <c r="C49" i="1"/>
  <c r="F49" i="1"/>
  <c r="G49" i="1"/>
  <c r="B50" i="1"/>
  <c r="C50" i="1"/>
  <c r="F50" i="1"/>
  <c r="G50" i="1"/>
  <c r="B51" i="1"/>
  <c r="C51" i="1"/>
  <c r="F51" i="1"/>
  <c r="G51" i="1"/>
  <c r="B52" i="1"/>
  <c r="C52" i="1"/>
  <c r="F52" i="1"/>
  <c r="G52" i="1"/>
  <c r="B53" i="1"/>
  <c r="C53" i="1"/>
  <c r="F53" i="1"/>
  <c r="G53" i="1"/>
  <c r="B54" i="1"/>
  <c r="C54" i="1"/>
  <c r="F54" i="1"/>
  <c r="G54" i="1"/>
  <c r="B55" i="1"/>
  <c r="C55" i="1"/>
  <c r="F55" i="1"/>
  <c r="G55" i="1"/>
  <c r="B56" i="1"/>
  <c r="C56" i="1"/>
  <c r="F56" i="1"/>
  <c r="G56" i="1"/>
  <c r="B57" i="1"/>
  <c r="C57" i="1"/>
  <c r="F57" i="1"/>
  <c r="G57" i="1"/>
  <c r="B58" i="1"/>
  <c r="C58" i="1"/>
  <c r="F58" i="1"/>
  <c r="G58" i="1"/>
  <c r="B59" i="1"/>
  <c r="C59" i="1"/>
  <c r="F59" i="1"/>
  <c r="G59" i="1"/>
  <c r="B60" i="1"/>
  <c r="C60" i="1"/>
  <c r="F60" i="1"/>
  <c r="G60" i="1"/>
  <c r="B61" i="1"/>
  <c r="C61" i="1"/>
  <c r="F61" i="1"/>
  <c r="G61" i="1"/>
  <c r="B62" i="1"/>
  <c r="C62" i="1"/>
  <c r="F62" i="1"/>
  <c r="G62" i="1"/>
  <c r="B63" i="1"/>
  <c r="C63" i="1"/>
  <c r="F63" i="1"/>
  <c r="G63" i="1"/>
  <c r="B64" i="1"/>
  <c r="C64" i="1"/>
  <c r="F64" i="1"/>
  <c r="G64" i="1"/>
  <c r="B65" i="1"/>
  <c r="C65" i="1"/>
  <c r="F65" i="1"/>
  <c r="G65" i="1"/>
  <c r="B66" i="1"/>
  <c r="C66" i="1"/>
  <c r="F66" i="1"/>
  <c r="G66" i="1"/>
  <c r="B67" i="1"/>
  <c r="C67" i="1"/>
  <c r="F67" i="1"/>
  <c r="G67" i="1"/>
  <c r="B68" i="1"/>
  <c r="C68" i="1"/>
  <c r="F68" i="1"/>
  <c r="G68" i="1"/>
  <c r="B69" i="1"/>
  <c r="C69" i="1"/>
  <c r="F69" i="1"/>
  <c r="G69" i="1"/>
  <c r="B70" i="1"/>
  <c r="C70" i="1"/>
  <c r="F70" i="1"/>
  <c r="G70" i="1"/>
  <c r="B71" i="1"/>
  <c r="C71" i="1"/>
  <c r="F71" i="1"/>
  <c r="G71" i="1"/>
  <c r="B72" i="1"/>
  <c r="C72" i="1"/>
  <c r="F72" i="1"/>
  <c r="G72" i="1"/>
  <c r="B73" i="1"/>
  <c r="C73" i="1"/>
  <c r="F73" i="1"/>
  <c r="G73" i="1"/>
  <c r="B74" i="1"/>
  <c r="C74" i="1"/>
  <c r="F74" i="1"/>
  <c r="G74" i="1"/>
  <c r="B75" i="1"/>
  <c r="C75" i="1"/>
  <c r="F75" i="1"/>
  <c r="G75" i="1"/>
  <c r="B76" i="1"/>
  <c r="C76" i="1"/>
  <c r="F76" i="1"/>
  <c r="G76" i="1"/>
  <c r="B77" i="1"/>
  <c r="C77" i="1"/>
  <c r="F77" i="1"/>
  <c r="G77" i="1"/>
  <c r="B78" i="1"/>
  <c r="C78" i="1"/>
  <c r="F78" i="1"/>
  <c r="G78" i="1"/>
  <c r="B79" i="1"/>
  <c r="C79" i="1"/>
  <c r="F79" i="1"/>
  <c r="G79" i="1"/>
  <c r="B80" i="1"/>
  <c r="C80" i="1"/>
  <c r="F80" i="1"/>
  <c r="G80" i="1"/>
  <c r="B81" i="1"/>
  <c r="C81" i="1"/>
  <c r="F81" i="1"/>
  <c r="G81" i="1"/>
  <c r="B82" i="1"/>
  <c r="C82" i="1"/>
  <c r="F82" i="1"/>
  <c r="G82" i="1"/>
  <c r="B83" i="1"/>
  <c r="C83" i="1"/>
  <c r="F83" i="1"/>
  <c r="G83" i="1"/>
  <c r="B84" i="1"/>
  <c r="C84" i="1"/>
  <c r="F84" i="1"/>
  <c r="G84" i="1"/>
  <c r="B85" i="1"/>
  <c r="C85" i="1"/>
  <c r="F85" i="1"/>
  <c r="G85" i="1"/>
  <c r="B86" i="1"/>
  <c r="C86" i="1"/>
  <c r="F86" i="1"/>
  <c r="G86" i="1"/>
  <c r="B87" i="1"/>
  <c r="C87" i="1"/>
  <c r="F87" i="1"/>
  <c r="G87" i="1"/>
  <c r="B88" i="1"/>
  <c r="C88" i="1"/>
  <c r="F88" i="1"/>
  <c r="G88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K25" i="1" l="1"/>
  <c r="K86" i="1"/>
  <c r="K28" i="1"/>
  <c r="K11" i="1"/>
  <c r="K78" i="1"/>
  <c r="K44" i="1"/>
  <c r="K74" i="1"/>
  <c r="K64" i="1"/>
  <c r="K71" i="1"/>
  <c r="K60" i="1"/>
  <c r="K48" i="1"/>
  <c r="K40" i="1"/>
  <c r="K36" i="1"/>
  <c r="K32" i="1"/>
  <c r="K56" i="1"/>
  <c r="K23" i="1"/>
  <c r="K19" i="1"/>
  <c r="K15" i="1"/>
  <c r="K88" i="1"/>
  <c r="K87" i="1"/>
  <c r="K85" i="1"/>
  <c r="K84" i="1"/>
  <c r="K83" i="1"/>
  <c r="K82" i="1"/>
  <c r="K81" i="1"/>
  <c r="K80" i="1"/>
  <c r="K79" i="1"/>
  <c r="K77" i="1"/>
  <c r="K76" i="1"/>
  <c r="K75" i="1"/>
  <c r="K73" i="1"/>
  <c r="K72" i="1"/>
  <c r="K70" i="1"/>
  <c r="K69" i="1"/>
  <c r="K68" i="1"/>
  <c r="K67" i="1"/>
  <c r="K66" i="1"/>
  <c r="K65" i="1"/>
  <c r="K63" i="1"/>
  <c r="K62" i="1"/>
  <c r="K61" i="1"/>
  <c r="K59" i="1"/>
  <c r="K58" i="1"/>
  <c r="K57" i="1"/>
  <c r="K55" i="1"/>
  <c r="K54" i="1"/>
  <c r="K53" i="1"/>
  <c r="K52" i="1"/>
  <c r="K51" i="1"/>
  <c r="K50" i="1"/>
  <c r="K49" i="1"/>
  <c r="K47" i="1"/>
  <c r="K46" i="1"/>
  <c r="K45" i="1"/>
  <c r="K43" i="1"/>
  <c r="K42" i="1"/>
  <c r="K41" i="1"/>
  <c r="K39" i="1"/>
  <c r="K38" i="1"/>
  <c r="K37" i="1"/>
  <c r="K35" i="1"/>
  <c r="K34" i="1"/>
  <c r="K33" i="1"/>
  <c r="K31" i="1"/>
  <c r="K30" i="1"/>
  <c r="K29" i="1"/>
  <c r="K27" i="1"/>
  <c r="K26" i="1"/>
  <c r="K24" i="1"/>
  <c r="K22" i="1"/>
  <c r="K21" i="1"/>
  <c r="K20" i="1"/>
  <c r="K18" i="1"/>
  <c r="K17" i="1"/>
  <c r="K16" i="1"/>
  <c r="K14" i="1"/>
  <c r="K13" i="1"/>
  <c r="K12" i="1"/>
  <c r="K10" i="1"/>
  <c r="K9" i="1"/>
  <c r="K8" i="1"/>
  <c r="B7" i="1" l="1"/>
  <c r="C7" i="1"/>
  <c r="F7" i="1"/>
  <c r="G7" i="1"/>
  <c r="K7" i="1" l="1"/>
</calcChain>
</file>

<file path=xl/sharedStrings.xml><?xml version="1.0" encoding="utf-8"?>
<sst xmlns="http://schemas.openxmlformats.org/spreadsheetml/2006/main" count="532" uniqueCount="298">
  <si>
    <t>Номер п/п</t>
  </si>
  <si>
    <t xml:space="preserve"> Уникальный номер реестровой записи</t>
  </si>
  <si>
    <t>Уникальный номер реестровой записи ("сцепка")</t>
  </si>
  <si>
    <t>Наименование
источника дохода бюджета</t>
  </si>
  <si>
    <t>Идентификационный код источника дохода бюджета</t>
  </si>
  <si>
    <t>Наименование группы источников доходов бюджетов, в которую входит источник дохода бюджета</t>
  </si>
  <si>
    <t>Идентификационный код группы источников доходов бюджетов, в которую входит источник дохода бюджета</t>
  </si>
  <si>
    <t>Код бюджета, в доход которого зачисляются платежи</t>
  </si>
  <si>
    <t>Код ГАДБ по Сводному реестру участников бюджетного процесса</t>
  </si>
  <si>
    <t>Код ГАДа</t>
  </si>
  <si>
    <t>ОКТМО</t>
  </si>
  <si>
    <t>формула</t>
  </si>
  <si>
    <t>сцепка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</si>
  <si>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</si>
  <si>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</si>
  <si>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</si>
  <si>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</si>
  <si>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</si>
  <si>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</si>
  <si>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</si>
  <si>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</si>
  <si>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</si>
  <si>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01</t>
  </si>
  <si>
    <t>Справочно</t>
  </si>
  <si>
    <t>Уникальный номер реестровой записи ("значением") для выгрузки в ЭБ</t>
  </si>
  <si>
    <t>Код классификации доходов бюджета (по приказу Минфина)</t>
  </si>
  <si>
    <t>Первоначальный план на текущий год (2024 год)</t>
  </si>
  <si>
    <t>Уточнённый план на текущий год (2024 год)</t>
  </si>
  <si>
    <t>Оценка исполнения текущего года (2024 год)</t>
  </si>
  <si>
    <t>Фактическое поступление по состоянию на 01.08.2024</t>
  </si>
  <si>
    <t>Прогноз на 2025 год</t>
  </si>
  <si>
    <t>в рублях</t>
  </si>
  <si>
    <t>на 2025 год и на плановый период 2026-2027 годов,</t>
  </si>
  <si>
    <t>Прогноз на 2026 год</t>
  </si>
  <si>
    <t>9</t>
  </si>
  <si>
    <t>10</t>
  </si>
  <si>
    <t>12</t>
  </si>
  <si>
    <t>13</t>
  </si>
  <si>
    <t>14</t>
  </si>
  <si>
    <t>15</t>
  </si>
  <si>
    <t>16</t>
  </si>
  <si>
    <t>Код бюджета ГАДБ (уровень бюджета по приказу Минфина)</t>
  </si>
  <si>
    <t>09</t>
  </si>
  <si>
    <t>Доходы от размещения временно свободных средств территориальных фондов обязательного медицинского страхования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</si>
  <si>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</si>
  <si>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</si>
  <si>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</si>
  <si>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</si>
  <si>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территориальных фондов обязательного медицинского страхования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</si>
  <si>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</si>
  <si>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</si>
  <si>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</si>
  <si>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</si>
  <si>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</si>
  <si>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</si>
  <si>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</si>
  <si>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</si>
  <si>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</si>
  <si>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</si>
  <si>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</si>
  <si>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</si>
  <si>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</si>
  <si>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>Прочие неналоговые поступления в территориальные фонды обязательного медицинского страхования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</si>
  <si>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</si>
  <si>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</si>
  <si>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Безвозмездные поступления от нерезидентов в бюджеты территориальных фондов обязательного медицинского страхования</t>
  </si>
  <si>
    <t>Предоставление нерезидентами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</si>
  <si>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нерезидентами получателям средств бюджетов территориальных фондов обязательного медицинского страхования</t>
  </si>
  <si>
    <t>Прочие безвозмездные поступления от нерезидентов в бюджеты территориальных фондов обязательного медицинского страхования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</si>
  <si>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</si>
  <si>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</si>
  <si>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</si>
  <si>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</si>
  <si>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</si>
  <si>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</si>
  <si>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</si>
  <si>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</t>
  </si>
  <si>
    <t>Средства федерального бюджета, передаваемые бюджетам территориальных фондов обязательного медицинского страхования, за счет средств резервного фонда Президента Российской Федерации</t>
  </si>
  <si>
    <t>Средства федерального бюджета, передаваемые бюджетам территориальных фондов обязательного медицинского страхования, за счет средств резервного фонда Правительства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</si>
  <si>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</si>
  <si>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</si>
  <si>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</si>
  <si>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</si>
  <si>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</si>
  <si>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</si>
  <si>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</si>
  <si>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</si>
  <si>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</si>
  <si>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</si>
  <si>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</si>
  <si>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</si>
  <si>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</si>
  <si>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</si>
  <si>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</si>
  <si>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</si>
  <si>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</si>
  <si>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негосударственными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</si>
  <si>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</si>
  <si>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Прочие безвозмездные поступления в бюджеты территориальных фондов обязательного медицинского страхования</t>
  </si>
  <si>
    <t>Безвозмездные неденежные поступления в бюджеты территориальных фондов обязательного медицинского страхования</t>
  </si>
  <si>
    <t>Безвозмездные межбюджетные неденежные поступления в бюджеты территориальных фондов обязательного медицинского страхования</t>
  </si>
  <si>
    <t>Безвозмездные межбюджетные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</si>
  <si>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Безвозмездные неденежные поступления от государственного сектора в бюджеты территориальных фондов обязательного медицинского страхования</t>
  </si>
  <si>
    <t>Прочие безвозмездные неденежные поступления в бюджеты территориальных фондов обязательного медицинского страхования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</si>
  <si>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</si>
  <si>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</si>
  <si>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Доходы бюджетов территориальных фондов обязательного медицинского страхования от возврата организациями остатков субсидий прошлых лет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</si>
  <si>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</si>
  <si>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</si>
  <si>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</si>
  <si>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бюджетам территориальных фондов обязательного медицинского страхования на возмещение расходов, связанных с оказанием медицинскими организациями, подведомственными исполнительным органам субъектов Российской Федерации и органам местного самоуправления, медицинской помощи, входящей в базовую программу обязательного медицинского страхования, включая медицинскую реабилитацию, специальному военному контингенту, из бюджетов территориальных фондов обязательного медицинского страхования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</si>
  <si>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</si>
  <si>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</si>
  <si>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</si>
  <si>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</si>
  <si>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</si>
  <si>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</si>
  <si>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Возврат остатков иных межбюджетных трансфертов в целях финансового обеспечения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</si>
  <si>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Возврат остатков межбюджетных трансфертов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</si>
  <si>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</si>
  <si>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</si>
  <si>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</si>
  <si>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</si>
  <si>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</si>
  <si>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Доходы от использования имущества, находящегося в государственной  и муниципальной собственности</t>
  </si>
  <si>
    <t xml:space="preserve"> Доходы от оказания платных услуг и компенсации затрат государства</t>
  </si>
  <si>
    <t xml:space="preserve"> Доходы от продажи материальных и нематериальных активов
</t>
  </si>
  <si>
    <t xml:space="preserve"> Штрафы, санкции, возмещение ущерба</t>
  </si>
  <si>
    <t>Прочие неналоговые доходы</t>
  </si>
  <si>
    <t xml:space="preserve"> Поступления (перечисления) по урегулированию расчетов между бюджетами бюджетной системы Российской Федерации
</t>
  </si>
  <si>
    <t xml:space="preserve">Безвозмездные поступления от нерезидентов
</t>
  </si>
  <si>
    <t xml:space="preserve"> Безвозмездные поступления от других бюджетов бюджетной системы Российской Федерации</t>
  </si>
  <si>
    <t xml:space="preserve">Безвозмездные поступления от государственных (муниципальных) организаций 
</t>
  </si>
  <si>
    <t xml:space="preserve">Безвозмездные поступления от негосударственных организаций </t>
  </si>
  <si>
    <t xml:space="preserve">Прочие безвозмездные поступления </t>
  </si>
  <si>
    <t>Перечисления 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</si>
  <si>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Доходы бюджетов тбюджетной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</si>
  <si>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Возврат остатков субсидий, субвенций и иных межбюджетных трансфертов, имеющих целевое назначение, прошлых лет
</t>
  </si>
  <si>
    <t>Прогноз на 2027 год</t>
  </si>
  <si>
    <t>Реестр источников доходов бюджета Территориального фонда обязательного медицинского страхования Ленинградской области</t>
  </si>
  <si>
    <t>415Р0829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</si>
  <si>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</si>
  <si>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11102072090000120</t>
  </si>
  <si>
    <t>11105039090000120</t>
  </si>
  <si>
    <t>11109049090000120</t>
  </si>
  <si>
    <t>11301999090000130</t>
  </si>
  <si>
    <t>11302069090000130</t>
  </si>
  <si>
    <t>11302999090000130</t>
  </si>
  <si>
    <t>11402090090000410</t>
  </si>
  <si>
    <t>11402090090000440</t>
  </si>
  <si>
    <t>11404090090000420</t>
  </si>
  <si>
    <t>11601230090000140</t>
  </si>
  <si>
    <t>11610058090000140</t>
  </si>
  <si>
    <t>11607010090000140</t>
  </si>
  <si>
    <t>11610078090000140</t>
  </si>
  <si>
    <t>11610100090000140</t>
  </si>
  <si>
    <t>11610127010000140</t>
  </si>
  <si>
    <t>11701090090000180</t>
  </si>
  <si>
    <t>11706040090000180</t>
  </si>
  <si>
    <t>11716000090000180</t>
  </si>
  <si>
    <t>11802900090000150</t>
  </si>
  <si>
    <t>20109000090000150</t>
  </si>
  <si>
    <t>20109010090000150</t>
  </si>
  <si>
    <t>20109020090000150</t>
  </si>
  <si>
    <t>20109099090000150</t>
  </si>
  <si>
    <t>20250201090000150</t>
  </si>
  <si>
    <t>20250202090000150</t>
  </si>
  <si>
    <t>20250203090000150</t>
  </si>
  <si>
    <t>202508150 0000150</t>
  </si>
  <si>
    <t>20255093090000150</t>
  </si>
  <si>
    <t>20255136090000150</t>
  </si>
  <si>
    <t>20255258090000150</t>
  </si>
  <si>
    <t>20255854090000150</t>
  </si>
  <si>
    <t>20259000090000150</t>
  </si>
  <si>
    <t>20259001090000150</t>
  </si>
  <si>
    <t>20259999090000150</t>
  </si>
  <si>
    <t>20290019090000150</t>
  </si>
  <si>
    <t>20290029090000150</t>
  </si>
  <si>
    <t>20290039090000150</t>
  </si>
  <si>
    <t>20290049090000150</t>
  </si>
  <si>
    <t>20290059090000150</t>
  </si>
  <si>
    <t>20290069090000150</t>
  </si>
  <si>
    <t>20290073090000150</t>
  </si>
  <si>
    <t>20290089090000150</t>
  </si>
  <si>
    <t>20290099090000150</t>
  </si>
  <si>
    <t>20290109090000150</t>
  </si>
  <si>
    <t>20309000090000150</t>
  </si>
  <si>
    <t>20309010090000150</t>
  </si>
  <si>
    <t>20309020090000150</t>
  </si>
  <si>
    <t>20309099090000150</t>
  </si>
  <si>
    <t>20409000090000150</t>
  </si>
  <si>
    <t>20409010090000150</t>
  </si>
  <si>
    <t>20409020090000150</t>
  </si>
  <si>
    <t>20409099090000150</t>
  </si>
  <si>
    <t>20709000090000150</t>
  </si>
  <si>
    <t>20710090090000190</t>
  </si>
  <si>
    <t>20710090090000196</t>
  </si>
  <si>
    <t>20710090090000197</t>
  </si>
  <si>
    <t>20710090090000198</t>
  </si>
  <si>
    <t>20710090090000199</t>
  </si>
  <si>
    <t>20809000090000150</t>
  </si>
  <si>
    <t>21809030090000150</t>
  </si>
  <si>
    <t>21845136090000150</t>
  </si>
  <si>
    <t>21873000090000150</t>
  </si>
  <si>
    <t>21955060090000150</t>
  </si>
  <si>
    <t>21955093090000150</t>
  </si>
  <si>
    <t>21955095090000150</t>
  </si>
  <si>
    <t>21955136090000150</t>
  </si>
  <si>
    <t>21955231090000150</t>
  </si>
  <si>
    <t>21955257090000150</t>
  </si>
  <si>
    <t>21955258090000150</t>
  </si>
  <si>
    <t>21955622090000150</t>
  </si>
  <si>
    <t>21955841090000150</t>
  </si>
  <si>
    <t>21955849090000150</t>
  </si>
  <si>
    <t>21955854090000150</t>
  </si>
  <si>
    <t>21960020090000150</t>
  </si>
  <si>
    <t>21970000090000150</t>
  </si>
  <si>
    <t>21971010090000150</t>
  </si>
  <si>
    <t>21971030090000150</t>
  </si>
  <si>
    <t>21973000090000150</t>
  </si>
  <si>
    <t>111090102072416121011240001</t>
  </si>
  <si>
    <t>111090105039416121011240001</t>
  </si>
  <si>
    <t>111090109049416121011240001</t>
  </si>
  <si>
    <t>113090101999416121011240001</t>
  </si>
  <si>
    <t>113090102069416121011240001</t>
  </si>
  <si>
    <t>113090102999416121011240001</t>
  </si>
  <si>
    <t>114090102090416121011240001</t>
  </si>
  <si>
    <t>114090104090416121011240001</t>
  </si>
  <si>
    <t>116090101230416121011240001</t>
  </si>
  <si>
    <t>116090107010416121011240001</t>
  </si>
  <si>
    <t>116090107090416121011240001</t>
  </si>
  <si>
    <t>116090110058416121011240001</t>
  </si>
  <si>
    <t>116090110078416121011240001</t>
  </si>
  <si>
    <t>116090110100416121011240001</t>
  </si>
  <si>
    <t>116090110117416121011240001</t>
  </si>
  <si>
    <t>116090110118416121011240001</t>
  </si>
  <si>
    <t>116090110119416121011240001</t>
  </si>
  <si>
    <t>116010110127416121011240001</t>
  </si>
  <si>
    <t>117090101090416121011240001</t>
  </si>
  <si>
    <t>117090106040416121011240001</t>
  </si>
  <si>
    <t>117090116000416121011240001</t>
  </si>
  <si>
    <t>118090102900416121011240001</t>
  </si>
  <si>
    <t>201090109000416121011240001</t>
  </si>
  <si>
    <t>201090109010416121011240001</t>
  </si>
  <si>
    <t>201090109020416121011240001</t>
  </si>
  <si>
    <t>201090109099416121011240001</t>
  </si>
  <si>
    <t>202090150201416121011240001</t>
  </si>
  <si>
    <t>202090150202416121011240001</t>
  </si>
  <si>
    <t>202090150203416121011240001</t>
  </si>
  <si>
    <t>2020 0150815416121011240001</t>
  </si>
  <si>
    <t>202090155093416121011240001</t>
  </si>
  <si>
    <t>202090155136416121011240001</t>
  </si>
  <si>
    <t>202090155258416121011240001</t>
  </si>
  <si>
    <t>202090155854416121011240001</t>
  </si>
  <si>
    <t>202090159000416121011240001</t>
  </si>
  <si>
    <t>202090159001416121011240001</t>
  </si>
  <si>
    <t>202090159999416121011240001</t>
  </si>
  <si>
    <t>202090190019416121011240001</t>
  </si>
  <si>
    <t>202090190029416121011240001</t>
  </si>
  <si>
    <t>202090190039416121011240001</t>
  </si>
  <si>
    <t>202090190049416121011240001</t>
  </si>
  <si>
    <t>202090190059416121011240001</t>
  </si>
  <si>
    <t>202090190069416121011240001</t>
  </si>
  <si>
    <t>202090190073416121011240001</t>
  </si>
  <si>
    <t>202090190089416121011240001</t>
  </si>
  <si>
    <t>202090190099416121011240001</t>
  </si>
  <si>
    <t>202090190109416121011240001</t>
  </si>
  <si>
    <t>203090109000416121011240001</t>
  </si>
  <si>
    <t>203090109010416121011240001</t>
  </si>
  <si>
    <t>203090109020416121011240001</t>
  </si>
  <si>
    <t>203090109099416121011240001</t>
  </si>
  <si>
    <t>204090109000416121011240001</t>
  </si>
  <si>
    <t>204090109010416121011240001</t>
  </si>
  <si>
    <t>204090109020416121011240001</t>
  </si>
  <si>
    <t>204090109099416121011240001</t>
  </si>
  <si>
    <t>207090109000416121011240001</t>
  </si>
  <si>
    <t>207090110090416121011240001</t>
  </si>
  <si>
    <t>208090109000416121011240001</t>
  </si>
  <si>
    <t>218090109030416121011240001</t>
  </si>
  <si>
    <t>218090145136416121011240001</t>
  </si>
  <si>
    <t>218090173000416121011240001</t>
  </si>
  <si>
    <t>219090155060416121011240001</t>
  </si>
  <si>
    <t>219090155093416121011240001</t>
  </si>
  <si>
    <t>219090155095416121011240001</t>
  </si>
  <si>
    <t>219090155136416121011240001</t>
  </si>
  <si>
    <t>219090155231416121011240001</t>
  </si>
  <si>
    <t>219090155257416121011240001</t>
  </si>
  <si>
    <t>219090155258416121011240001</t>
  </si>
  <si>
    <t>219090155622416121011240001</t>
  </si>
  <si>
    <t>219090155841416121011240001</t>
  </si>
  <si>
    <t>219090155849416121011240001</t>
  </si>
  <si>
    <t>219090155854416121011240001</t>
  </si>
  <si>
    <t>219090160020416121011240001</t>
  </si>
  <si>
    <t>219090170000416121011240001</t>
  </si>
  <si>
    <t>219090171010416121011240001</t>
  </si>
  <si>
    <t>219090171030416121011240001</t>
  </si>
  <si>
    <t>219090173000416121011240001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</si>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</sst>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"/>
    <numFmt numFmtId="165" formatCode="00000000"/>
    <numFmt numFmtId="166" formatCode="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 vertical="top"/>
      <protection locked="0"/>
    </xf>
    <xf numFmtId="49" fontId="0" fillId="0" borderId="0" xfId="0" applyNumberFormat="1" applyFill="1" applyAlignment="1" applyProtection="1">
      <alignment horizontal="center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49" fontId="0" fillId="0" borderId="4" xfId="0" applyNumberFormat="1" applyFill="1" applyBorder="1" applyAlignment="1" applyProtection="1">
      <alignment horizontal="center"/>
      <protection locked="0"/>
    </xf>
    <xf numFmtId="49" fontId="0" fillId="0" borderId="6" xfId="0" applyNumberFormat="1" applyFill="1" applyBorder="1" applyAlignment="1" applyProtection="1">
      <alignment horizontal="center" vertical="center" wrapText="1"/>
      <protection locked="0"/>
    </xf>
    <xf numFmtId="49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49" fontId="0" fillId="0" borderId="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Protection="1">
      <protection locked="0"/>
    </xf>
    <xf numFmtId="1" fontId="0" fillId="0" borderId="0" xfId="0" applyNumberFormat="1" applyFill="1" applyProtection="1">
      <protection locked="0"/>
    </xf>
    <xf numFmtId="166" fontId="0" fillId="0" borderId="0" xfId="0" applyNumberFormat="1" applyFill="1" applyProtection="1">
      <protection locked="0"/>
    </xf>
    <xf numFmtId="0" fontId="0" fillId="0" borderId="0" xfId="0" applyNumberFormat="1" applyFill="1" applyProtection="1">
      <protection locked="0"/>
    </xf>
    <xf numFmtId="0" fontId="2" fillId="0" borderId="0" xfId="0" applyFont="1" applyFill="1" applyProtection="1">
      <protection locked="0"/>
    </xf>
    <xf numFmtId="0" fontId="0" fillId="0" borderId="4" xfId="0" applyFill="1" applyBorder="1" applyAlignment="1" applyProtection="1">
      <alignment horizontal="center" vertical="top" wrapText="1"/>
      <protection locked="0"/>
    </xf>
    <xf numFmtId="49" fontId="0" fillId="0" borderId="4" xfId="0" applyNumberForma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left" vertical="center"/>
    </xf>
    <xf numFmtId="164" fontId="3" fillId="0" borderId="7" xfId="0" applyNumberFormat="1" applyFont="1" applyFill="1" applyBorder="1" applyAlignment="1">
      <alignment horizontal="left" vertical="center"/>
    </xf>
    <xf numFmtId="165" fontId="3" fillId="0" borderId="7" xfId="0" applyNumberFormat="1" applyFont="1" applyFill="1" applyBorder="1" applyAlignment="1">
      <alignment horizontal="left" vertical="center"/>
    </xf>
    <xf numFmtId="1" fontId="3" fillId="0" borderId="7" xfId="0" applyNumberFormat="1" applyFont="1" applyFill="1" applyBorder="1" applyAlignment="1">
      <alignment horizontal="left" vertical="center"/>
    </xf>
    <xf numFmtId="166" fontId="3" fillId="0" borderId="7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/>
    </xf>
    <xf numFmtId="49" fontId="0" fillId="0" borderId="1" xfId="0" applyNumberFormat="1" applyFill="1" applyBorder="1" applyAlignment="1" applyProtection="1">
      <alignment horizontal="left" vertical="center"/>
      <protection locked="0"/>
    </xf>
    <xf numFmtId="49" fontId="0" fillId="0" borderId="3" xfId="0" applyNumberFormat="1" applyFill="1" applyBorder="1" applyAlignment="1" applyProtection="1">
      <alignment horizontal="center" vertical="center"/>
      <protection locked="0"/>
    </xf>
    <xf numFmtId="4" fontId="0" fillId="0" borderId="4" xfId="0" applyNumberFormat="1" applyFill="1" applyBorder="1" applyAlignment="1" applyProtection="1">
      <alignment horizontal="center" vertical="center"/>
      <protection locked="0"/>
    </xf>
    <xf numFmtId="4" fontId="0" fillId="0" borderId="0" xfId="0" applyNumberFormat="1" applyFill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515"/>
  <sheetViews>
    <sheetView tabSelected="1" topLeftCell="A85" zoomScaleNormal="100" workbookViewId="0">
      <selection sqref="A1:AA89"/>
    </sheetView>
  </sheetViews>
  <sheetFormatPr defaultRowHeight="15" x14ac:dyDescent="0.25"/>
  <cols>
    <col min="1" max="1" width="7.140625" style="1" customWidth="1"/>
    <col min="2" max="2" width="5.7109375" style="1" customWidth="1"/>
    <col min="3" max="3" width="2.7109375" style="1" customWidth="1"/>
    <col min="4" max="4" width="2" style="1" customWidth="1"/>
    <col min="5" max="5" width="5.140625" style="1" customWidth="1"/>
    <col min="6" max="6" width="5.5703125" style="1" customWidth="1"/>
    <col min="7" max="7" width="9" style="1" customWidth="1"/>
    <col min="8" max="8" width="2.140625" style="1" customWidth="1"/>
    <col min="9" max="9" width="3" style="1" customWidth="1"/>
    <col min="10" max="10" width="4.85546875" style="1" customWidth="1"/>
    <col min="11" max="11" width="29.85546875" style="1" customWidth="1"/>
    <col min="12" max="12" width="28.7109375" style="1" customWidth="1"/>
    <col min="13" max="13" width="52.85546875" style="1" customWidth="1"/>
    <col min="14" max="14" width="18.42578125" style="1" customWidth="1"/>
    <col min="15" max="15" width="20.7109375" style="1" customWidth="1"/>
    <col min="16" max="16" width="25.140625" style="1" customWidth="1"/>
    <col min="17" max="17" width="18.5703125" style="1" customWidth="1"/>
    <col min="18" max="18" width="15.140625" style="1" customWidth="1"/>
    <col min="19" max="22" width="17.42578125" style="1" customWidth="1"/>
    <col min="23" max="23" width="16.7109375" style="1" customWidth="1"/>
    <col min="24" max="24" width="16" style="1" customWidth="1"/>
    <col min="25" max="25" width="16.28515625" style="1" customWidth="1"/>
    <col min="26" max="26" width="15.85546875" style="1" customWidth="1"/>
    <col min="27" max="27" width="19.42578125" style="1" customWidth="1"/>
    <col min="28" max="29" width="9.140625" style="1"/>
    <col min="30" max="30" width="11.140625" style="1" customWidth="1"/>
    <col min="31" max="50" width="9.140625" style="1"/>
    <col min="51" max="109" width="9.140625" style="2"/>
    <col min="110" max="16384" width="9.140625" style="1"/>
  </cols>
  <sheetData>
    <row r="1" spans="1:109" s="33" customFormat="1" ht="12.75" x14ac:dyDescent="0.2">
      <c r="A1" s="32" t="s">
        <v>139</v>
      </c>
      <c r="Q1" s="34"/>
      <c r="R1" s="35"/>
      <c r="T1" s="36"/>
      <c r="U1" s="37"/>
      <c r="V1" s="37"/>
      <c r="W1" s="37"/>
      <c r="X1" s="37"/>
      <c r="Z1" s="35"/>
    </row>
    <row r="2" spans="1:109" s="33" customFormat="1" ht="12.75" x14ac:dyDescent="0.2">
      <c r="A2" s="32" t="s">
        <v>32</v>
      </c>
      <c r="Q2" s="34"/>
      <c r="R2" s="35"/>
      <c r="T2" s="36"/>
      <c r="U2" s="37"/>
      <c r="V2" s="37"/>
      <c r="W2" s="37"/>
      <c r="X2" s="37"/>
      <c r="Z2" s="35"/>
    </row>
    <row r="3" spans="1:109" s="33" customFormat="1" ht="12.75" x14ac:dyDescent="0.2">
      <c r="A3" s="32" t="s">
        <v>31</v>
      </c>
      <c r="Q3" s="34"/>
      <c r="R3" s="35"/>
      <c r="T3" s="36"/>
      <c r="U3" s="37"/>
      <c r="V3" s="37"/>
      <c r="W3" s="37"/>
      <c r="X3" s="37"/>
      <c r="Z3" s="35"/>
    </row>
    <row r="4" spans="1:109" x14ac:dyDescent="0.25">
      <c r="AC4" s="18" t="s">
        <v>23</v>
      </c>
    </row>
    <row r="5" spans="1:109" s="3" customFormat="1" ht="89.25" customHeight="1" x14ac:dyDescent="0.25">
      <c r="A5" s="19" t="s">
        <v>0</v>
      </c>
      <c r="B5" s="45" t="s">
        <v>1</v>
      </c>
      <c r="C5" s="45"/>
      <c r="D5" s="45"/>
      <c r="E5" s="45"/>
      <c r="F5" s="45"/>
      <c r="G5" s="45"/>
      <c r="H5" s="45"/>
      <c r="I5" s="45"/>
      <c r="J5" s="45"/>
      <c r="K5" s="19" t="s">
        <v>2</v>
      </c>
      <c r="L5" s="19" t="s">
        <v>24</v>
      </c>
      <c r="M5" s="19" t="s">
        <v>3</v>
      </c>
      <c r="N5" s="19" t="s">
        <v>4</v>
      </c>
      <c r="O5" s="19" t="s">
        <v>25</v>
      </c>
      <c r="P5" s="19" t="s">
        <v>5</v>
      </c>
      <c r="Q5" s="19" t="s">
        <v>6</v>
      </c>
      <c r="R5" s="20" t="s">
        <v>7</v>
      </c>
      <c r="S5" s="20" t="s">
        <v>8</v>
      </c>
      <c r="T5" s="20" t="s">
        <v>26</v>
      </c>
      <c r="U5" s="20" t="s">
        <v>27</v>
      </c>
      <c r="V5" s="20" t="s">
        <v>29</v>
      </c>
      <c r="W5" s="20" t="s">
        <v>28</v>
      </c>
      <c r="X5" s="20" t="s">
        <v>30</v>
      </c>
      <c r="Y5" s="20" t="s">
        <v>33</v>
      </c>
      <c r="Z5" s="20" t="s">
        <v>138</v>
      </c>
      <c r="AA5" s="20" t="s">
        <v>41</v>
      </c>
      <c r="AC5" s="4" t="s">
        <v>9</v>
      </c>
      <c r="AD5" s="4" t="s">
        <v>10</v>
      </c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1:109" s="6" customFormat="1" x14ac:dyDescent="0.25">
      <c r="A6" s="8"/>
      <c r="B6" s="38" t="s">
        <v>11</v>
      </c>
      <c r="C6" s="12"/>
      <c r="D6" s="12"/>
      <c r="E6" s="12"/>
      <c r="F6" s="12"/>
      <c r="G6" s="12"/>
      <c r="H6" s="12"/>
      <c r="I6" s="12"/>
      <c r="J6" s="39"/>
      <c r="K6" s="13" t="s">
        <v>12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  <c r="R6" s="13" t="s">
        <v>19</v>
      </c>
      <c r="S6" s="13" t="s">
        <v>20</v>
      </c>
      <c r="T6" s="13" t="s">
        <v>34</v>
      </c>
      <c r="U6" s="13" t="s">
        <v>35</v>
      </c>
      <c r="V6" s="13" t="s">
        <v>21</v>
      </c>
      <c r="W6" s="13" t="s">
        <v>36</v>
      </c>
      <c r="X6" s="13" t="s">
        <v>37</v>
      </c>
      <c r="Y6" s="13" t="s">
        <v>38</v>
      </c>
      <c r="Z6" s="13" t="s">
        <v>39</v>
      </c>
      <c r="AA6" s="13" t="s">
        <v>40</v>
      </c>
      <c r="AB6" s="7"/>
      <c r="AC6" s="8"/>
      <c r="AD6" s="8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</row>
    <row r="7" spans="1:109" ht="105" x14ac:dyDescent="0.25">
      <c r="A7" s="11">
        <v>1</v>
      </c>
      <c r="B7" s="21" t="str">
        <f t="shared" ref="B7" si="0">MID(O7,1,3)</f>
        <v>111</v>
      </c>
      <c r="C7" s="22" t="str">
        <f t="shared" ref="C7" si="1">MID(O7,9,2)</f>
        <v>09</v>
      </c>
      <c r="D7" s="22">
        <v>0</v>
      </c>
      <c r="E7" s="23">
        <v>1</v>
      </c>
      <c r="F7" s="22" t="str">
        <f t="shared" ref="F7" si="2">MID(O7,4,5)</f>
        <v>02072</v>
      </c>
      <c r="G7" s="24">
        <f t="shared" ref="G7" si="3">AD7</f>
        <v>41612101</v>
      </c>
      <c r="H7" s="25">
        <v>1</v>
      </c>
      <c r="I7" s="26">
        <v>24</v>
      </c>
      <c r="J7" s="27">
        <v>1</v>
      </c>
      <c r="K7" s="28" t="str">
        <f t="shared" ref="K7:K70" si="4">CONCATENATE(B7,C7,D7,E7,F7,G7,H7,I7,"000",J7)</f>
        <v>111090102072416121011240001</v>
      </c>
      <c r="L7" s="12" t="s">
        <v>220</v>
      </c>
      <c r="M7" s="9" t="s">
        <v>43</v>
      </c>
      <c r="N7" s="29" t="str">
        <f>MID(O7,4,5)&amp;AD7</f>
        <v>0207241612101</v>
      </c>
      <c r="O7" s="10" t="s">
        <v>142</v>
      </c>
      <c r="P7" s="9" t="s">
        <v>124</v>
      </c>
      <c r="Q7" s="30" t="str">
        <f t="shared" ref="Q7:Q70" si="5">0&amp;MID(O7,2,2)&amp;AD7</f>
        <v>01141612101</v>
      </c>
      <c r="R7" s="31">
        <f t="shared" ref="R7:R70" si="6">AD7</f>
        <v>41612101</v>
      </c>
      <c r="S7" s="13" t="s">
        <v>140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13" t="s">
        <v>42</v>
      </c>
      <c r="AC7" s="11">
        <v>395</v>
      </c>
      <c r="AD7" s="11">
        <v>41612101</v>
      </c>
    </row>
    <row r="8" spans="1:109" ht="105" x14ac:dyDescent="0.25">
      <c r="A8" s="11">
        <v>2</v>
      </c>
      <c r="B8" s="21" t="str">
        <f t="shared" ref="B8:B71" si="7">MID(O8,1,3)</f>
        <v>111</v>
      </c>
      <c r="C8" s="22" t="str">
        <f t="shared" ref="C8:C71" si="8">MID(O8,9,2)</f>
        <v>09</v>
      </c>
      <c r="D8" s="22">
        <v>0</v>
      </c>
      <c r="E8" s="23">
        <v>1</v>
      </c>
      <c r="F8" s="22" t="str">
        <f t="shared" ref="F8:F71" si="9">MID(O8,4,5)</f>
        <v>05039</v>
      </c>
      <c r="G8" s="24">
        <f t="shared" ref="G8:G71" si="10">AD8</f>
        <v>41612101</v>
      </c>
      <c r="H8" s="25">
        <v>1</v>
      </c>
      <c r="I8" s="26">
        <v>24</v>
      </c>
      <c r="J8" s="27">
        <v>1</v>
      </c>
      <c r="K8" s="28" t="str">
        <f t="shared" si="4"/>
        <v>111090105039416121011240001</v>
      </c>
      <c r="L8" s="12" t="s">
        <v>221</v>
      </c>
      <c r="M8" s="9" t="s">
        <v>44</v>
      </c>
      <c r="N8" s="29" t="str">
        <f t="shared" ref="N8:N70" si="11">MID(O8,4,5)&amp;AD8</f>
        <v>0503941612101</v>
      </c>
      <c r="O8" s="10" t="s">
        <v>143</v>
      </c>
      <c r="P8" s="9" t="s">
        <v>124</v>
      </c>
      <c r="Q8" s="30" t="str">
        <f t="shared" si="5"/>
        <v>01141612101</v>
      </c>
      <c r="R8" s="31">
        <f t="shared" si="6"/>
        <v>41612101</v>
      </c>
      <c r="S8" s="13" t="s">
        <v>140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13" t="s">
        <v>42</v>
      </c>
      <c r="AC8" s="11">
        <v>395</v>
      </c>
      <c r="AD8" s="11">
        <v>41612101</v>
      </c>
    </row>
    <row r="9" spans="1:109" ht="105" x14ac:dyDescent="0.25">
      <c r="A9" s="11">
        <v>3</v>
      </c>
      <c r="B9" s="21" t="str">
        <f t="shared" si="7"/>
        <v>111</v>
      </c>
      <c r="C9" s="22" t="str">
        <f t="shared" si="8"/>
        <v>09</v>
      </c>
      <c r="D9" s="22">
        <v>0</v>
      </c>
      <c r="E9" s="23">
        <v>1</v>
      </c>
      <c r="F9" s="22" t="str">
        <f t="shared" si="9"/>
        <v>09049</v>
      </c>
      <c r="G9" s="24">
        <f t="shared" si="10"/>
        <v>41612101</v>
      </c>
      <c r="H9" s="25">
        <v>1</v>
      </c>
      <c r="I9" s="26">
        <v>24</v>
      </c>
      <c r="J9" s="27">
        <v>1</v>
      </c>
      <c r="K9" s="28" t="str">
        <f t="shared" si="4"/>
        <v>111090109049416121011240001</v>
      </c>
      <c r="L9" s="12" t="s">
        <v>222</v>
      </c>
      <c r="M9" s="9" t="s">
        <v>45</v>
      </c>
      <c r="N9" s="29" t="str">
        <f t="shared" si="11"/>
        <v>0904941612101</v>
      </c>
      <c r="O9" s="10" t="s">
        <v>144</v>
      </c>
      <c r="P9" s="9" t="s">
        <v>124</v>
      </c>
      <c r="Q9" s="30" t="str">
        <f t="shared" si="5"/>
        <v>01141612101</v>
      </c>
      <c r="R9" s="31">
        <f t="shared" si="6"/>
        <v>41612101</v>
      </c>
      <c r="S9" s="13" t="s">
        <v>140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13" t="s">
        <v>42</v>
      </c>
      <c r="AC9" s="11">
        <v>395</v>
      </c>
      <c r="AD9" s="11">
        <v>41612101</v>
      </c>
    </row>
    <row r="10" spans="1:109" ht="60" x14ac:dyDescent="0.25">
      <c r="A10" s="11">
        <v>4</v>
      </c>
      <c r="B10" s="21" t="str">
        <f t="shared" si="7"/>
        <v>113</v>
      </c>
      <c r="C10" s="22" t="str">
        <f t="shared" si="8"/>
        <v>09</v>
      </c>
      <c r="D10" s="22">
        <v>0</v>
      </c>
      <c r="E10" s="23">
        <v>1</v>
      </c>
      <c r="F10" s="22" t="str">
        <f t="shared" si="9"/>
        <v>01999</v>
      </c>
      <c r="G10" s="24">
        <f t="shared" si="10"/>
        <v>41612101</v>
      </c>
      <c r="H10" s="25">
        <v>1</v>
      </c>
      <c r="I10" s="26">
        <v>24</v>
      </c>
      <c r="J10" s="27">
        <v>1</v>
      </c>
      <c r="K10" s="28" t="str">
        <f t="shared" si="4"/>
        <v>113090101999416121011240001</v>
      </c>
      <c r="L10" s="12" t="s">
        <v>223</v>
      </c>
      <c r="M10" s="9" t="s">
        <v>46</v>
      </c>
      <c r="N10" s="29" t="str">
        <f t="shared" si="11"/>
        <v>0199941612101</v>
      </c>
      <c r="O10" s="10" t="s">
        <v>145</v>
      </c>
      <c r="P10" s="9" t="s">
        <v>125</v>
      </c>
      <c r="Q10" s="30" t="str">
        <f t="shared" si="5"/>
        <v>01341612101</v>
      </c>
      <c r="R10" s="31">
        <f t="shared" si="6"/>
        <v>41612101</v>
      </c>
      <c r="S10" s="13" t="s">
        <v>140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13" t="s">
        <v>42</v>
      </c>
      <c r="AC10" s="11">
        <v>395</v>
      </c>
      <c r="AD10" s="11">
        <v>41612101</v>
      </c>
    </row>
    <row r="11" spans="1:109" ht="75" x14ac:dyDescent="0.25">
      <c r="A11" s="11">
        <v>5</v>
      </c>
      <c r="B11" s="21" t="str">
        <f t="shared" si="7"/>
        <v>113</v>
      </c>
      <c r="C11" s="22" t="str">
        <f t="shared" si="8"/>
        <v>09</v>
      </c>
      <c r="D11" s="22">
        <v>0</v>
      </c>
      <c r="E11" s="23">
        <v>1</v>
      </c>
      <c r="F11" s="22" t="str">
        <f t="shared" si="9"/>
        <v>02069</v>
      </c>
      <c r="G11" s="24">
        <f t="shared" si="10"/>
        <v>41612101</v>
      </c>
      <c r="H11" s="25">
        <v>1</v>
      </c>
      <c r="I11" s="26">
        <v>24</v>
      </c>
      <c r="J11" s="27">
        <v>1</v>
      </c>
      <c r="K11" s="28" t="str">
        <f t="shared" si="4"/>
        <v>113090102069416121011240001</v>
      </c>
      <c r="L11" s="12" t="s">
        <v>224</v>
      </c>
      <c r="M11" s="9" t="s">
        <v>47</v>
      </c>
      <c r="N11" s="29" t="str">
        <f t="shared" si="11"/>
        <v>0206941612101</v>
      </c>
      <c r="O11" s="10" t="s">
        <v>146</v>
      </c>
      <c r="P11" s="9" t="s">
        <v>125</v>
      </c>
      <c r="Q11" s="30" t="str">
        <f t="shared" si="5"/>
        <v>01341612101</v>
      </c>
      <c r="R11" s="31">
        <f t="shared" si="6"/>
        <v>41612101</v>
      </c>
      <c r="S11" s="13" t="s">
        <v>140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13" t="s">
        <v>42</v>
      </c>
      <c r="AC11" s="11">
        <v>395</v>
      </c>
      <c r="AD11" s="11">
        <v>41612101</v>
      </c>
    </row>
    <row r="12" spans="1:109" ht="60" x14ac:dyDescent="0.25">
      <c r="A12" s="11">
        <v>6</v>
      </c>
      <c r="B12" s="21" t="str">
        <f t="shared" si="7"/>
        <v>113</v>
      </c>
      <c r="C12" s="22" t="str">
        <f t="shared" si="8"/>
        <v>09</v>
      </c>
      <c r="D12" s="22">
        <v>0</v>
      </c>
      <c r="E12" s="23">
        <v>1</v>
      </c>
      <c r="F12" s="22" t="str">
        <f t="shared" si="9"/>
        <v>02999</v>
      </c>
      <c r="G12" s="24">
        <f t="shared" si="10"/>
        <v>41612101</v>
      </c>
      <c r="H12" s="25">
        <v>1</v>
      </c>
      <c r="I12" s="26">
        <v>24</v>
      </c>
      <c r="J12" s="27">
        <v>1</v>
      </c>
      <c r="K12" s="28" t="str">
        <f t="shared" si="4"/>
        <v>113090102999416121011240001</v>
      </c>
      <c r="L12" s="12" t="s">
        <v>225</v>
      </c>
      <c r="M12" s="9" t="s">
        <v>48</v>
      </c>
      <c r="N12" s="29" t="str">
        <f t="shared" si="11"/>
        <v>0299941612101</v>
      </c>
      <c r="O12" s="10" t="s">
        <v>147</v>
      </c>
      <c r="P12" s="9" t="s">
        <v>125</v>
      </c>
      <c r="Q12" s="30" t="str">
        <f t="shared" si="5"/>
        <v>01341612101</v>
      </c>
      <c r="R12" s="31">
        <f t="shared" si="6"/>
        <v>41612101</v>
      </c>
      <c r="S12" s="13" t="s">
        <v>140</v>
      </c>
      <c r="T12" s="40">
        <v>0</v>
      </c>
      <c r="U12" s="40">
        <v>40743000</v>
      </c>
      <c r="V12" s="40">
        <v>44691884.530000001</v>
      </c>
      <c r="W12" s="40">
        <v>47512500</v>
      </c>
      <c r="X12" s="40">
        <v>0</v>
      </c>
      <c r="Y12" s="40">
        <v>0</v>
      </c>
      <c r="Z12" s="40">
        <v>0</v>
      </c>
      <c r="AA12" s="13" t="s">
        <v>42</v>
      </c>
      <c r="AC12" s="11">
        <v>395</v>
      </c>
      <c r="AD12" s="11">
        <v>41612101</v>
      </c>
    </row>
    <row r="13" spans="1:109" ht="75" x14ac:dyDescent="0.25">
      <c r="A13" s="11">
        <v>7</v>
      </c>
      <c r="B13" s="21" t="str">
        <f t="shared" si="7"/>
        <v>114</v>
      </c>
      <c r="C13" s="22" t="str">
        <f t="shared" si="8"/>
        <v>09</v>
      </c>
      <c r="D13" s="22">
        <v>0</v>
      </c>
      <c r="E13" s="23">
        <v>1</v>
      </c>
      <c r="F13" s="22" t="str">
        <f t="shared" si="9"/>
        <v>02090</v>
      </c>
      <c r="G13" s="24">
        <f t="shared" si="10"/>
        <v>41612101</v>
      </c>
      <c r="H13" s="25">
        <v>1</v>
      </c>
      <c r="I13" s="26">
        <v>24</v>
      </c>
      <c r="J13" s="27">
        <v>1</v>
      </c>
      <c r="K13" s="28" t="str">
        <f t="shared" si="4"/>
        <v>114090102090416121011240001</v>
      </c>
      <c r="L13" s="12" t="s">
        <v>226</v>
      </c>
      <c r="M13" s="9" t="s">
        <v>49</v>
      </c>
      <c r="N13" s="29" t="str">
        <f t="shared" si="11"/>
        <v>0209041612101</v>
      </c>
      <c r="O13" s="10" t="s">
        <v>148</v>
      </c>
      <c r="P13" s="9" t="s">
        <v>126</v>
      </c>
      <c r="Q13" s="30" t="str">
        <f t="shared" si="5"/>
        <v>01441612101</v>
      </c>
      <c r="R13" s="31">
        <f t="shared" si="6"/>
        <v>41612101</v>
      </c>
      <c r="S13" s="13" t="s">
        <v>140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13" t="s">
        <v>42</v>
      </c>
      <c r="AC13" s="11">
        <v>395</v>
      </c>
      <c r="AD13" s="11">
        <v>41612101</v>
      </c>
    </row>
    <row r="14" spans="1:109" ht="75" x14ac:dyDescent="0.25">
      <c r="A14" s="11">
        <v>8</v>
      </c>
      <c r="B14" s="21" t="str">
        <f t="shared" si="7"/>
        <v>114</v>
      </c>
      <c r="C14" s="22" t="str">
        <f t="shared" si="8"/>
        <v>09</v>
      </c>
      <c r="D14" s="22">
        <v>0</v>
      </c>
      <c r="E14" s="23">
        <v>1</v>
      </c>
      <c r="F14" s="22" t="str">
        <f t="shared" si="9"/>
        <v>02090</v>
      </c>
      <c r="G14" s="24">
        <f t="shared" si="10"/>
        <v>41612101</v>
      </c>
      <c r="H14" s="25">
        <v>1</v>
      </c>
      <c r="I14" s="26">
        <v>24</v>
      </c>
      <c r="J14" s="27">
        <v>1</v>
      </c>
      <c r="K14" s="28" t="str">
        <f t="shared" si="4"/>
        <v>114090102090416121011240001</v>
      </c>
      <c r="L14" s="12" t="s">
        <v>226</v>
      </c>
      <c r="M14" s="9" t="s">
        <v>50</v>
      </c>
      <c r="N14" s="29" t="str">
        <f t="shared" si="11"/>
        <v>0209041612101</v>
      </c>
      <c r="O14" s="10" t="s">
        <v>149</v>
      </c>
      <c r="P14" s="9" t="s">
        <v>126</v>
      </c>
      <c r="Q14" s="30" t="str">
        <f t="shared" si="5"/>
        <v>01441612101</v>
      </c>
      <c r="R14" s="31">
        <f t="shared" si="6"/>
        <v>41612101</v>
      </c>
      <c r="S14" s="13" t="s">
        <v>140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13" t="s">
        <v>42</v>
      </c>
      <c r="AC14" s="11">
        <v>395</v>
      </c>
      <c r="AD14" s="11">
        <v>41612101</v>
      </c>
    </row>
    <row r="15" spans="1:109" ht="60" x14ac:dyDescent="0.25">
      <c r="A15" s="11">
        <v>9</v>
      </c>
      <c r="B15" s="21" t="str">
        <f t="shared" si="7"/>
        <v>114</v>
      </c>
      <c r="C15" s="22" t="str">
        <f t="shared" si="8"/>
        <v>09</v>
      </c>
      <c r="D15" s="22">
        <v>0</v>
      </c>
      <c r="E15" s="23">
        <v>1</v>
      </c>
      <c r="F15" s="22" t="str">
        <f t="shared" si="9"/>
        <v>04090</v>
      </c>
      <c r="G15" s="24">
        <f t="shared" si="10"/>
        <v>41612101</v>
      </c>
      <c r="H15" s="25">
        <v>1</v>
      </c>
      <c r="I15" s="26">
        <v>24</v>
      </c>
      <c r="J15" s="27">
        <v>1</v>
      </c>
      <c r="K15" s="28" t="str">
        <f t="shared" si="4"/>
        <v>114090104090416121011240001</v>
      </c>
      <c r="L15" s="12" t="s">
        <v>227</v>
      </c>
      <c r="M15" s="9" t="s">
        <v>51</v>
      </c>
      <c r="N15" s="29" t="str">
        <f t="shared" si="11"/>
        <v>0409041612101</v>
      </c>
      <c r="O15" s="10" t="s">
        <v>150</v>
      </c>
      <c r="P15" s="9" t="s">
        <v>126</v>
      </c>
      <c r="Q15" s="30" t="str">
        <f t="shared" si="5"/>
        <v>01441612101</v>
      </c>
      <c r="R15" s="31">
        <f t="shared" si="6"/>
        <v>41612101</v>
      </c>
      <c r="S15" s="13" t="s">
        <v>140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13" t="s">
        <v>42</v>
      </c>
      <c r="AC15" s="11">
        <v>395</v>
      </c>
      <c r="AD15" s="11">
        <v>41612101</v>
      </c>
    </row>
    <row r="16" spans="1:109" ht="165" x14ac:dyDescent="0.25">
      <c r="A16" s="11">
        <v>10</v>
      </c>
      <c r="B16" s="21" t="str">
        <f t="shared" si="7"/>
        <v>116</v>
      </c>
      <c r="C16" s="22" t="str">
        <f t="shared" si="8"/>
        <v>09</v>
      </c>
      <c r="D16" s="22">
        <v>0</v>
      </c>
      <c r="E16" s="23">
        <v>1</v>
      </c>
      <c r="F16" s="22" t="str">
        <f t="shared" si="9"/>
        <v>01230</v>
      </c>
      <c r="G16" s="24">
        <f t="shared" si="10"/>
        <v>41612101</v>
      </c>
      <c r="H16" s="25">
        <v>1</v>
      </c>
      <c r="I16" s="26">
        <v>24</v>
      </c>
      <c r="J16" s="27">
        <v>1</v>
      </c>
      <c r="K16" s="28" t="str">
        <f t="shared" si="4"/>
        <v>116090101230416121011240001</v>
      </c>
      <c r="L16" s="12" t="s">
        <v>228</v>
      </c>
      <c r="M16" s="9" t="s">
        <v>52</v>
      </c>
      <c r="N16" s="29" t="str">
        <f t="shared" si="11"/>
        <v>0123041612101</v>
      </c>
      <c r="O16" s="10" t="s">
        <v>151</v>
      </c>
      <c r="P16" s="9" t="s">
        <v>127</v>
      </c>
      <c r="Q16" s="30" t="str">
        <f t="shared" si="5"/>
        <v>01641612101</v>
      </c>
      <c r="R16" s="31">
        <f t="shared" si="6"/>
        <v>41612101</v>
      </c>
      <c r="S16" s="13" t="s">
        <v>140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13" t="s">
        <v>42</v>
      </c>
      <c r="AC16" s="11">
        <v>395</v>
      </c>
      <c r="AD16" s="11">
        <v>41612101</v>
      </c>
    </row>
    <row r="17" spans="1:109" ht="90" x14ac:dyDescent="0.25">
      <c r="A17" s="11">
        <v>11</v>
      </c>
      <c r="B17" s="21" t="str">
        <f t="shared" si="7"/>
        <v>116</v>
      </c>
      <c r="C17" s="22" t="str">
        <f t="shared" si="8"/>
        <v>09</v>
      </c>
      <c r="D17" s="22">
        <v>0</v>
      </c>
      <c r="E17" s="23">
        <v>1</v>
      </c>
      <c r="F17" s="22" t="str">
        <f t="shared" si="9"/>
        <v>07010</v>
      </c>
      <c r="G17" s="24">
        <f t="shared" si="10"/>
        <v>41612101</v>
      </c>
      <c r="H17" s="25">
        <v>1</v>
      </c>
      <c r="I17" s="26">
        <v>24</v>
      </c>
      <c r="J17" s="27">
        <v>1</v>
      </c>
      <c r="K17" s="28" t="str">
        <f t="shared" si="4"/>
        <v>116090107010416121011240001</v>
      </c>
      <c r="L17" s="12" t="s">
        <v>229</v>
      </c>
      <c r="M17" s="9" t="s">
        <v>53</v>
      </c>
      <c r="N17" s="29" t="str">
        <f t="shared" si="11"/>
        <v>0701041612101</v>
      </c>
      <c r="O17" s="10" t="s">
        <v>153</v>
      </c>
      <c r="P17" s="9" t="s">
        <v>127</v>
      </c>
      <c r="Q17" s="30" t="str">
        <f t="shared" si="5"/>
        <v>01641612101</v>
      </c>
      <c r="R17" s="31">
        <f t="shared" si="6"/>
        <v>41612101</v>
      </c>
      <c r="S17" s="13" t="s">
        <v>140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13" t="s">
        <v>42</v>
      </c>
      <c r="AC17" s="11">
        <v>395</v>
      </c>
      <c r="AD17" s="11">
        <v>41612101</v>
      </c>
    </row>
    <row r="18" spans="1:109" ht="75" x14ac:dyDescent="0.25">
      <c r="A18" s="11">
        <v>12</v>
      </c>
      <c r="B18" s="21" t="str">
        <f t="shared" si="7"/>
        <v>116</v>
      </c>
      <c r="C18" s="22" t="str">
        <f t="shared" si="8"/>
        <v>09</v>
      </c>
      <c r="D18" s="22">
        <v>0</v>
      </c>
      <c r="E18" s="23">
        <v>1</v>
      </c>
      <c r="F18" s="22" t="str">
        <f t="shared" si="9"/>
        <v>07090</v>
      </c>
      <c r="G18" s="24">
        <f t="shared" si="10"/>
        <v>41612101</v>
      </c>
      <c r="H18" s="25">
        <v>1</v>
      </c>
      <c r="I18" s="26">
        <v>24</v>
      </c>
      <c r="J18" s="27">
        <v>1</v>
      </c>
      <c r="K18" s="28" t="str">
        <f t="shared" si="4"/>
        <v>116090107090416121011240001</v>
      </c>
      <c r="L18" s="12" t="s">
        <v>230</v>
      </c>
      <c r="M18" s="9" t="s">
        <v>54</v>
      </c>
      <c r="N18" s="29" t="str">
        <f t="shared" si="11"/>
        <v>0709041612101</v>
      </c>
      <c r="O18" s="42">
        <v>1.16070900900001E+16</v>
      </c>
      <c r="P18" s="9" t="s">
        <v>127</v>
      </c>
      <c r="Q18" s="30" t="str">
        <f t="shared" si="5"/>
        <v>01641612101</v>
      </c>
      <c r="R18" s="31">
        <f t="shared" si="6"/>
        <v>41612101</v>
      </c>
      <c r="S18" s="13" t="s">
        <v>140</v>
      </c>
      <c r="T18" s="40">
        <v>0</v>
      </c>
      <c r="U18" s="40">
        <v>0</v>
      </c>
      <c r="V18" s="40">
        <v>4540116.6500000004</v>
      </c>
      <c r="W18" s="40">
        <v>7783000</v>
      </c>
      <c r="X18" s="40">
        <v>0</v>
      </c>
      <c r="Y18" s="40">
        <v>0</v>
      </c>
      <c r="Z18" s="40">
        <v>0</v>
      </c>
      <c r="AA18" s="13" t="s">
        <v>42</v>
      </c>
      <c r="AC18" s="11">
        <v>395</v>
      </c>
      <c r="AD18" s="11">
        <v>41612101</v>
      </c>
    </row>
    <row r="19" spans="1:109" ht="165" x14ac:dyDescent="0.25">
      <c r="A19" s="11">
        <v>13</v>
      </c>
      <c r="B19" s="21" t="str">
        <f t="shared" si="7"/>
        <v>116</v>
      </c>
      <c r="C19" s="22" t="str">
        <f t="shared" si="8"/>
        <v>09</v>
      </c>
      <c r="D19" s="22">
        <v>0</v>
      </c>
      <c r="E19" s="23">
        <v>1</v>
      </c>
      <c r="F19" s="22" t="str">
        <f t="shared" si="9"/>
        <v>10058</v>
      </c>
      <c r="G19" s="24">
        <f t="shared" si="10"/>
        <v>41612101</v>
      </c>
      <c r="H19" s="25">
        <v>1</v>
      </c>
      <c r="I19" s="26">
        <v>24</v>
      </c>
      <c r="J19" s="27">
        <v>1</v>
      </c>
      <c r="K19" s="28" t="str">
        <f t="shared" si="4"/>
        <v>116090110058416121011240001</v>
      </c>
      <c r="L19" s="12" t="s">
        <v>231</v>
      </c>
      <c r="M19" s="9" t="s">
        <v>55</v>
      </c>
      <c r="N19" s="29" t="str">
        <f t="shared" si="11"/>
        <v>1005841612101</v>
      </c>
      <c r="O19" s="10" t="s">
        <v>152</v>
      </c>
      <c r="P19" s="9" t="s">
        <v>127</v>
      </c>
      <c r="Q19" s="30" t="str">
        <f t="shared" si="5"/>
        <v>01641612101</v>
      </c>
      <c r="R19" s="31">
        <f t="shared" si="6"/>
        <v>41612101</v>
      </c>
      <c r="S19" s="13" t="s">
        <v>140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13" t="s">
        <v>42</v>
      </c>
      <c r="AC19" s="11">
        <v>395</v>
      </c>
      <c r="AD19" s="11">
        <v>41612101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</row>
    <row r="20" spans="1:109" ht="90" x14ac:dyDescent="0.25">
      <c r="A20" s="11">
        <v>14</v>
      </c>
      <c r="B20" s="21" t="str">
        <f t="shared" si="7"/>
        <v>116</v>
      </c>
      <c r="C20" s="22" t="str">
        <f t="shared" si="8"/>
        <v>09</v>
      </c>
      <c r="D20" s="22">
        <v>0</v>
      </c>
      <c r="E20" s="23">
        <v>1</v>
      </c>
      <c r="F20" s="22" t="str">
        <f t="shared" si="9"/>
        <v>10078</v>
      </c>
      <c r="G20" s="24">
        <f t="shared" si="10"/>
        <v>41612101</v>
      </c>
      <c r="H20" s="25">
        <v>1</v>
      </c>
      <c r="I20" s="26">
        <v>24</v>
      </c>
      <c r="J20" s="27">
        <v>1</v>
      </c>
      <c r="K20" s="28" t="str">
        <f t="shared" si="4"/>
        <v>116090110078416121011240001</v>
      </c>
      <c r="L20" s="12" t="s">
        <v>232</v>
      </c>
      <c r="M20" s="9" t="s">
        <v>56</v>
      </c>
      <c r="N20" s="29" t="str">
        <f t="shared" si="11"/>
        <v>1007841612101</v>
      </c>
      <c r="O20" s="10" t="s">
        <v>154</v>
      </c>
      <c r="P20" s="9" t="s">
        <v>127</v>
      </c>
      <c r="Q20" s="30" t="str">
        <f t="shared" si="5"/>
        <v>01641612101</v>
      </c>
      <c r="R20" s="31">
        <f t="shared" si="6"/>
        <v>41612101</v>
      </c>
      <c r="S20" s="13" t="s">
        <v>140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13" t="s">
        <v>42</v>
      </c>
      <c r="AC20" s="11">
        <v>395</v>
      </c>
      <c r="AD20" s="11">
        <v>41612101</v>
      </c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</row>
    <row r="21" spans="1:109" ht="75" x14ac:dyDescent="0.25">
      <c r="A21" s="11">
        <v>15</v>
      </c>
      <c r="B21" s="21" t="str">
        <f t="shared" si="7"/>
        <v>116</v>
      </c>
      <c r="C21" s="22" t="str">
        <f t="shared" si="8"/>
        <v>09</v>
      </c>
      <c r="D21" s="22">
        <v>0</v>
      </c>
      <c r="E21" s="23">
        <v>1</v>
      </c>
      <c r="F21" s="22" t="str">
        <f t="shared" si="9"/>
        <v>10100</v>
      </c>
      <c r="G21" s="24">
        <f t="shared" si="10"/>
        <v>41612101</v>
      </c>
      <c r="H21" s="25">
        <v>1</v>
      </c>
      <c r="I21" s="26">
        <v>24</v>
      </c>
      <c r="J21" s="27">
        <v>1</v>
      </c>
      <c r="K21" s="28" t="str">
        <f t="shared" si="4"/>
        <v>116090110100416121011240001</v>
      </c>
      <c r="L21" s="12" t="s">
        <v>233</v>
      </c>
      <c r="M21" s="9" t="s">
        <v>57</v>
      </c>
      <c r="N21" s="29" t="str">
        <f t="shared" si="11"/>
        <v>1010041612101</v>
      </c>
      <c r="O21" s="10" t="s">
        <v>155</v>
      </c>
      <c r="P21" s="9" t="s">
        <v>127</v>
      </c>
      <c r="Q21" s="30" t="str">
        <f t="shared" si="5"/>
        <v>01641612101</v>
      </c>
      <c r="R21" s="31">
        <f t="shared" si="6"/>
        <v>41612101</v>
      </c>
      <c r="S21" s="13" t="s">
        <v>140</v>
      </c>
      <c r="T21" s="40">
        <v>0</v>
      </c>
      <c r="U21" s="40">
        <v>0</v>
      </c>
      <c r="V21" s="40">
        <v>17997259.039999999</v>
      </c>
      <c r="W21" s="40">
        <f>V21/7*12</f>
        <v>30852444.068571426</v>
      </c>
      <c r="X21" s="40">
        <v>0</v>
      </c>
      <c r="Y21" s="40">
        <v>0</v>
      </c>
      <c r="Z21" s="40">
        <v>0</v>
      </c>
      <c r="AA21" s="13" t="s">
        <v>42</v>
      </c>
      <c r="AC21" s="11">
        <v>395</v>
      </c>
      <c r="AD21" s="11">
        <v>41612101</v>
      </c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</row>
    <row r="22" spans="1:109" ht="60" x14ac:dyDescent="0.25">
      <c r="A22" s="11">
        <v>16</v>
      </c>
      <c r="B22" s="21" t="str">
        <f t="shared" si="7"/>
        <v>116</v>
      </c>
      <c r="C22" s="22" t="str">
        <f t="shared" si="8"/>
        <v>09</v>
      </c>
      <c r="D22" s="22">
        <v>0</v>
      </c>
      <c r="E22" s="23">
        <v>1</v>
      </c>
      <c r="F22" s="22" t="str">
        <f t="shared" si="9"/>
        <v>10117</v>
      </c>
      <c r="G22" s="24">
        <f t="shared" si="10"/>
        <v>41612101</v>
      </c>
      <c r="H22" s="25">
        <v>1</v>
      </c>
      <c r="I22" s="26">
        <v>24</v>
      </c>
      <c r="J22" s="27">
        <v>1</v>
      </c>
      <c r="K22" s="28" t="str">
        <f t="shared" si="4"/>
        <v>116090110117416121011240001</v>
      </c>
      <c r="L22" s="12" t="s">
        <v>234</v>
      </c>
      <c r="M22" s="9" t="s">
        <v>58</v>
      </c>
      <c r="N22" s="29" t="str">
        <f t="shared" si="11"/>
        <v>1011741612101</v>
      </c>
      <c r="O22" s="42">
        <v>1.16101170900001E+16</v>
      </c>
      <c r="P22" s="9" t="s">
        <v>127</v>
      </c>
      <c r="Q22" s="30" t="str">
        <f t="shared" si="5"/>
        <v>01641612101</v>
      </c>
      <c r="R22" s="31">
        <f t="shared" si="6"/>
        <v>41612101</v>
      </c>
      <c r="S22" s="13" t="s">
        <v>140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13" t="s">
        <v>42</v>
      </c>
      <c r="AC22" s="11">
        <v>395</v>
      </c>
      <c r="AD22" s="11">
        <v>41612101</v>
      </c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</row>
    <row r="23" spans="1:109" ht="90" x14ac:dyDescent="0.25">
      <c r="A23" s="11">
        <v>17</v>
      </c>
      <c r="B23" s="21" t="str">
        <f t="shared" si="7"/>
        <v>116</v>
      </c>
      <c r="C23" s="22" t="str">
        <f t="shared" si="8"/>
        <v>09</v>
      </c>
      <c r="D23" s="22">
        <v>0</v>
      </c>
      <c r="E23" s="23">
        <v>1</v>
      </c>
      <c r="F23" s="22" t="str">
        <f t="shared" si="9"/>
        <v>10118</v>
      </c>
      <c r="G23" s="24">
        <f t="shared" si="10"/>
        <v>41612101</v>
      </c>
      <c r="H23" s="25">
        <v>1</v>
      </c>
      <c r="I23" s="26">
        <v>24</v>
      </c>
      <c r="J23" s="27">
        <v>1</v>
      </c>
      <c r="K23" s="28" t="str">
        <f t="shared" si="4"/>
        <v>116090110118416121011240001</v>
      </c>
      <c r="L23" s="12" t="s">
        <v>235</v>
      </c>
      <c r="M23" s="9" t="s">
        <v>59</v>
      </c>
      <c r="N23" s="29" t="str">
        <f t="shared" si="11"/>
        <v>1011841612101</v>
      </c>
      <c r="O23" s="42">
        <v>1.16101180900001E+16</v>
      </c>
      <c r="P23" s="9" t="s">
        <v>127</v>
      </c>
      <c r="Q23" s="30" t="str">
        <f t="shared" si="5"/>
        <v>01641612101</v>
      </c>
      <c r="R23" s="31">
        <f t="shared" si="6"/>
        <v>41612101</v>
      </c>
      <c r="S23" s="13" t="s">
        <v>140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13" t="s">
        <v>42</v>
      </c>
      <c r="AC23" s="11">
        <v>395</v>
      </c>
      <c r="AD23" s="11">
        <v>41612101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</row>
    <row r="24" spans="1:109" ht="75" x14ac:dyDescent="0.25">
      <c r="A24" s="11">
        <v>18</v>
      </c>
      <c r="B24" s="21" t="str">
        <f t="shared" si="7"/>
        <v>116</v>
      </c>
      <c r="C24" s="22" t="str">
        <f t="shared" si="8"/>
        <v>09</v>
      </c>
      <c r="D24" s="22">
        <v>0</v>
      </c>
      <c r="E24" s="23">
        <v>1</v>
      </c>
      <c r="F24" s="22" t="str">
        <f t="shared" si="9"/>
        <v>10119</v>
      </c>
      <c r="G24" s="24">
        <f t="shared" si="10"/>
        <v>41612101</v>
      </c>
      <c r="H24" s="25">
        <v>1</v>
      </c>
      <c r="I24" s="26">
        <v>24</v>
      </c>
      <c r="J24" s="27">
        <v>1</v>
      </c>
      <c r="K24" s="28" t="str">
        <f t="shared" si="4"/>
        <v>116090110119416121011240001</v>
      </c>
      <c r="L24" s="12" t="s">
        <v>236</v>
      </c>
      <c r="M24" s="9" t="s">
        <v>60</v>
      </c>
      <c r="N24" s="29" t="str">
        <f t="shared" si="11"/>
        <v>1011941612101</v>
      </c>
      <c r="O24" s="42">
        <v>1.16101190900001E+16</v>
      </c>
      <c r="P24" s="9" t="s">
        <v>127</v>
      </c>
      <c r="Q24" s="30" t="str">
        <f t="shared" si="5"/>
        <v>01641612101</v>
      </c>
      <c r="R24" s="31">
        <f t="shared" si="6"/>
        <v>41612101</v>
      </c>
      <c r="S24" s="13" t="s">
        <v>140</v>
      </c>
      <c r="T24" s="40">
        <v>0</v>
      </c>
      <c r="U24" s="40">
        <v>0</v>
      </c>
      <c r="V24" s="40">
        <v>2253895.21</v>
      </c>
      <c r="W24" s="40">
        <v>3863800</v>
      </c>
      <c r="X24" s="40">
        <v>0</v>
      </c>
      <c r="Y24" s="40">
        <v>0</v>
      </c>
      <c r="Z24" s="40">
        <v>0</v>
      </c>
      <c r="AA24" s="13" t="s">
        <v>42</v>
      </c>
      <c r="AC24" s="11">
        <v>395</v>
      </c>
      <c r="AD24" s="11">
        <v>41612101</v>
      </c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</row>
    <row r="25" spans="1:109" ht="105" x14ac:dyDescent="0.25">
      <c r="A25" s="11">
        <v>19</v>
      </c>
      <c r="B25" s="21" t="str">
        <f t="shared" ref="B25" si="12">MID(O25,1,3)</f>
        <v>116</v>
      </c>
      <c r="C25" s="22" t="str">
        <f t="shared" ref="C25" si="13">MID(O25,9,2)</f>
        <v>01</v>
      </c>
      <c r="D25" s="22">
        <v>0</v>
      </c>
      <c r="E25" s="23">
        <v>1</v>
      </c>
      <c r="F25" s="22" t="str">
        <f t="shared" ref="F25" si="14">MID(O25,4,5)</f>
        <v>10127</v>
      </c>
      <c r="G25" s="24">
        <f t="shared" ref="G25" si="15">AD25</f>
        <v>41612101</v>
      </c>
      <c r="H25" s="25">
        <v>1</v>
      </c>
      <c r="I25" s="26">
        <v>24</v>
      </c>
      <c r="J25" s="27">
        <v>1</v>
      </c>
      <c r="K25" s="28" t="str">
        <f t="shared" si="4"/>
        <v>116010110127416121011240001</v>
      </c>
      <c r="L25" s="12" t="s">
        <v>237</v>
      </c>
      <c r="M25" s="9" t="s">
        <v>141</v>
      </c>
      <c r="N25" s="29" t="str">
        <f t="shared" si="11"/>
        <v>1012741612101</v>
      </c>
      <c r="O25" s="10" t="s">
        <v>156</v>
      </c>
      <c r="P25" s="9" t="s">
        <v>127</v>
      </c>
      <c r="Q25" s="30" t="str">
        <f t="shared" si="5"/>
        <v>01641612101</v>
      </c>
      <c r="R25" s="31">
        <f t="shared" si="6"/>
        <v>41612101</v>
      </c>
      <c r="S25" s="13" t="s">
        <v>140</v>
      </c>
      <c r="T25" s="40">
        <v>0</v>
      </c>
      <c r="U25" s="40">
        <v>0</v>
      </c>
      <c r="V25" s="40">
        <v>217033.89</v>
      </c>
      <c r="W25" s="40">
        <f>217033.89</f>
        <v>217033.89</v>
      </c>
      <c r="X25" s="40">
        <v>0</v>
      </c>
      <c r="Y25" s="40">
        <v>0</v>
      </c>
      <c r="Z25" s="40">
        <v>0</v>
      </c>
      <c r="AA25" s="13" t="s">
        <v>22</v>
      </c>
      <c r="AC25" s="11">
        <v>395</v>
      </c>
      <c r="AD25" s="11">
        <v>41612101</v>
      </c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</row>
    <row r="26" spans="1:109" ht="45" x14ac:dyDescent="0.25">
      <c r="A26" s="11">
        <v>20</v>
      </c>
      <c r="B26" s="21" t="str">
        <f t="shared" si="7"/>
        <v>117</v>
      </c>
      <c r="C26" s="22" t="str">
        <f t="shared" si="8"/>
        <v>09</v>
      </c>
      <c r="D26" s="22">
        <v>0</v>
      </c>
      <c r="E26" s="23">
        <v>1</v>
      </c>
      <c r="F26" s="22" t="str">
        <f t="shared" si="9"/>
        <v>01090</v>
      </c>
      <c r="G26" s="24">
        <f t="shared" si="10"/>
        <v>41612101</v>
      </c>
      <c r="H26" s="25">
        <v>1</v>
      </c>
      <c r="I26" s="26">
        <v>24</v>
      </c>
      <c r="J26" s="27">
        <v>1</v>
      </c>
      <c r="K26" s="28" t="str">
        <f t="shared" si="4"/>
        <v>117090101090416121011240001</v>
      </c>
      <c r="L26" s="12" t="s">
        <v>238</v>
      </c>
      <c r="M26" s="9" t="s">
        <v>61</v>
      </c>
      <c r="N26" s="29" t="str">
        <f t="shared" si="11"/>
        <v>0109041612101</v>
      </c>
      <c r="O26" s="10" t="s">
        <v>157</v>
      </c>
      <c r="P26" s="9" t="s">
        <v>128</v>
      </c>
      <c r="Q26" s="30" t="str">
        <f t="shared" si="5"/>
        <v>01741612101</v>
      </c>
      <c r="R26" s="31">
        <f t="shared" si="6"/>
        <v>41612101</v>
      </c>
      <c r="S26" s="13" t="s">
        <v>140</v>
      </c>
      <c r="T26" s="40">
        <v>0</v>
      </c>
      <c r="U26" s="40">
        <v>0</v>
      </c>
      <c r="V26" s="40">
        <v>12165.25</v>
      </c>
      <c r="W26" s="40">
        <v>0</v>
      </c>
      <c r="X26" s="40">
        <v>0</v>
      </c>
      <c r="Y26" s="40">
        <v>0</v>
      </c>
      <c r="Z26" s="40">
        <v>0</v>
      </c>
      <c r="AA26" s="13" t="s">
        <v>42</v>
      </c>
      <c r="AC26" s="11">
        <v>395</v>
      </c>
      <c r="AD26" s="11">
        <v>41612101</v>
      </c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</row>
    <row r="27" spans="1:109" ht="30" x14ac:dyDescent="0.25">
      <c r="A27" s="11">
        <v>21</v>
      </c>
      <c r="B27" s="21" t="str">
        <f t="shared" si="7"/>
        <v>117</v>
      </c>
      <c r="C27" s="22" t="str">
        <f t="shared" si="8"/>
        <v>09</v>
      </c>
      <c r="D27" s="22">
        <v>0</v>
      </c>
      <c r="E27" s="23">
        <v>1</v>
      </c>
      <c r="F27" s="22" t="str">
        <f t="shared" si="9"/>
        <v>06040</v>
      </c>
      <c r="G27" s="24">
        <f t="shared" si="10"/>
        <v>41612101</v>
      </c>
      <c r="H27" s="25">
        <v>1</v>
      </c>
      <c r="I27" s="26">
        <v>24</v>
      </c>
      <c r="J27" s="27">
        <v>1</v>
      </c>
      <c r="K27" s="28" t="str">
        <f t="shared" si="4"/>
        <v>117090106040416121011240001</v>
      </c>
      <c r="L27" s="12" t="s">
        <v>239</v>
      </c>
      <c r="M27" s="9" t="s">
        <v>62</v>
      </c>
      <c r="N27" s="29" t="str">
        <f t="shared" si="11"/>
        <v>0604041612101</v>
      </c>
      <c r="O27" s="10" t="s">
        <v>158</v>
      </c>
      <c r="P27" s="9" t="s">
        <v>128</v>
      </c>
      <c r="Q27" s="30" t="str">
        <f t="shared" si="5"/>
        <v>01741612101</v>
      </c>
      <c r="R27" s="31">
        <f t="shared" si="6"/>
        <v>41612101</v>
      </c>
      <c r="S27" s="13" t="s">
        <v>140</v>
      </c>
      <c r="T27" s="40">
        <v>81981000</v>
      </c>
      <c r="U27" s="40">
        <v>81981000</v>
      </c>
      <c r="V27" s="40">
        <v>54819228.149999999</v>
      </c>
      <c r="W27" s="40">
        <v>93975800</v>
      </c>
      <c r="X27" s="40">
        <v>97632300</v>
      </c>
      <c r="Y27" s="40">
        <v>106824700</v>
      </c>
      <c r="Z27" s="40">
        <v>109635900</v>
      </c>
      <c r="AA27" s="13" t="s">
        <v>42</v>
      </c>
      <c r="AC27" s="11">
        <v>395</v>
      </c>
      <c r="AD27" s="11">
        <v>41612101</v>
      </c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</row>
    <row r="28" spans="1:109" ht="105" x14ac:dyDescent="0.25">
      <c r="A28" s="11">
        <v>22</v>
      </c>
      <c r="B28" s="21" t="str">
        <f t="shared" si="7"/>
        <v>117</v>
      </c>
      <c r="C28" s="22" t="str">
        <f t="shared" si="8"/>
        <v>09</v>
      </c>
      <c r="D28" s="22">
        <v>0</v>
      </c>
      <c r="E28" s="23">
        <v>1</v>
      </c>
      <c r="F28" s="22" t="str">
        <f t="shared" si="9"/>
        <v>16000</v>
      </c>
      <c r="G28" s="24">
        <f t="shared" si="10"/>
        <v>41612101</v>
      </c>
      <c r="H28" s="25">
        <v>1</v>
      </c>
      <c r="I28" s="26">
        <v>24</v>
      </c>
      <c r="J28" s="27">
        <v>1</v>
      </c>
      <c r="K28" s="28" t="str">
        <f t="shared" si="4"/>
        <v>117090116000416121011240001</v>
      </c>
      <c r="L28" s="12" t="s">
        <v>240</v>
      </c>
      <c r="M28" s="9" t="s">
        <v>63</v>
      </c>
      <c r="N28" s="29" t="str">
        <f t="shared" si="11"/>
        <v>1600041612101</v>
      </c>
      <c r="O28" s="10" t="s">
        <v>159</v>
      </c>
      <c r="P28" s="9" t="s">
        <v>128</v>
      </c>
      <c r="Q28" s="30" t="str">
        <f t="shared" si="5"/>
        <v>01741612101</v>
      </c>
      <c r="R28" s="31">
        <f t="shared" si="6"/>
        <v>41612101</v>
      </c>
      <c r="S28" s="13" t="s">
        <v>140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13" t="s">
        <v>42</v>
      </c>
      <c r="AC28" s="11">
        <v>395</v>
      </c>
      <c r="AD28" s="11">
        <v>41612101</v>
      </c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</row>
    <row r="29" spans="1:109" ht="120" x14ac:dyDescent="0.25">
      <c r="A29" s="11">
        <v>23</v>
      </c>
      <c r="B29" s="21" t="str">
        <f t="shared" si="7"/>
        <v>118</v>
      </c>
      <c r="C29" s="22" t="str">
        <f t="shared" si="8"/>
        <v>09</v>
      </c>
      <c r="D29" s="22">
        <v>0</v>
      </c>
      <c r="E29" s="23">
        <v>1</v>
      </c>
      <c r="F29" s="22" t="str">
        <f t="shared" si="9"/>
        <v>02900</v>
      </c>
      <c r="G29" s="24">
        <f t="shared" si="10"/>
        <v>41612101</v>
      </c>
      <c r="H29" s="25">
        <v>1</v>
      </c>
      <c r="I29" s="26">
        <v>24</v>
      </c>
      <c r="J29" s="27">
        <v>1</v>
      </c>
      <c r="K29" s="28" t="str">
        <f t="shared" si="4"/>
        <v>118090102900416121011240001</v>
      </c>
      <c r="L29" s="12" t="s">
        <v>241</v>
      </c>
      <c r="M29" s="9" t="s">
        <v>64</v>
      </c>
      <c r="N29" s="29" t="str">
        <f t="shared" si="11"/>
        <v>0290041612101</v>
      </c>
      <c r="O29" s="10" t="s">
        <v>160</v>
      </c>
      <c r="P29" s="9" t="s">
        <v>129</v>
      </c>
      <c r="Q29" s="30" t="str">
        <f t="shared" si="5"/>
        <v>01841612101</v>
      </c>
      <c r="R29" s="31">
        <f t="shared" si="6"/>
        <v>41612101</v>
      </c>
      <c r="S29" s="13" t="s">
        <v>140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13" t="s">
        <v>42</v>
      </c>
      <c r="AC29" s="11">
        <v>395</v>
      </c>
      <c r="AD29" s="11">
        <v>41612101</v>
      </c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</row>
    <row r="30" spans="1:109" ht="60" x14ac:dyDescent="0.25">
      <c r="A30" s="11">
        <v>24</v>
      </c>
      <c r="B30" s="21" t="str">
        <f t="shared" si="7"/>
        <v>201</v>
      </c>
      <c r="C30" s="22" t="str">
        <f t="shared" si="8"/>
        <v>09</v>
      </c>
      <c r="D30" s="22">
        <v>0</v>
      </c>
      <c r="E30" s="23">
        <v>1</v>
      </c>
      <c r="F30" s="22" t="str">
        <f t="shared" si="9"/>
        <v>09000</v>
      </c>
      <c r="G30" s="24">
        <f t="shared" si="10"/>
        <v>41612101</v>
      </c>
      <c r="H30" s="25">
        <v>1</v>
      </c>
      <c r="I30" s="26">
        <v>24</v>
      </c>
      <c r="J30" s="27">
        <v>1</v>
      </c>
      <c r="K30" s="28" t="str">
        <f t="shared" si="4"/>
        <v>201090109000416121011240001</v>
      </c>
      <c r="L30" s="12" t="s">
        <v>242</v>
      </c>
      <c r="M30" s="9" t="s">
        <v>65</v>
      </c>
      <c r="N30" s="29" t="str">
        <f t="shared" si="11"/>
        <v>0900041612101</v>
      </c>
      <c r="O30" s="10" t="s">
        <v>161</v>
      </c>
      <c r="P30" s="9" t="s">
        <v>130</v>
      </c>
      <c r="Q30" s="30" t="str">
        <f t="shared" si="5"/>
        <v>00141612101</v>
      </c>
      <c r="R30" s="31">
        <f t="shared" si="6"/>
        <v>41612101</v>
      </c>
      <c r="S30" s="13" t="s">
        <v>140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13" t="s">
        <v>42</v>
      </c>
      <c r="AC30" s="11">
        <v>395</v>
      </c>
      <c r="AD30" s="11">
        <v>41612101</v>
      </c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</row>
    <row r="31" spans="1:109" ht="60" x14ac:dyDescent="0.25">
      <c r="A31" s="11">
        <v>25</v>
      </c>
      <c r="B31" s="21" t="str">
        <f t="shared" si="7"/>
        <v>201</v>
      </c>
      <c r="C31" s="22" t="str">
        <f t="shared" si="8"/>
        <v>09</v>
      </c>
      <c r="D31" s="22">
        <v>0</v>
      </c>
      <c r="E31" s="23">
        <v>1</v>
      </c>
      <c r="F31" s="22" t="str">
        <f t="shared" si="9"/>
        <v>09010</v>
      </c>
      <c r="G31" s="24">
        <f t="shared" si="10"/>
        <v>41612101</v>
      </c>
      <c r="H31" s="25">
        <v>1</v>
      </c>
      <c r="I31" s="26">
        <v>24</v>
      </c>
      <c r="J31" s="27">
        <v>1</v>
      </c>
      <c r="K31" s="28" t="str">
        <f t="shared" si="4"/>
        <v>201090109010416121011240001</v>
      </c>
      <c r="L31" s="12" t="s">
        <v>243</v>
      </c>
      <c r="M31" s="9" t="s">
        <v>66</v>
      </c>
      <c r="N31" s="29" t="str">
        <f t="shared" si="11"/>
        <v>0901041612101</v>
      </c>
      <c r="O31" s="10" t="s">
        <v>162</v>
      </c>
      <c r="P31" s="9" t="s">
        <v>130</v>
      </c>
      <c r="Q31" s="30" t="str">
        <f t="shared" si="5"/>
        <v>00141612101</v>
      </c>
      <c r="R31" s="31">
        <f t="shared" si="6"/>
        <v>41612101</v>
      </c>
      <c r="S31" s="13" t="s">
        <v>140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13" t="s">
        <v>42</v>
      </c>
      <c r="AC31" s="11">
        <v>395</v>
      </c>
      <c r="AD31" s="11">
        <v>41612101</v>
      </c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</row>
    <row r="32" spans="1:109" ht="60" x14ac:dyDescent="0.25">
      <c r="A32" s="11">
        <v>26</v>
      </c>
      <c r="B32" s="21" t="str">
        <f t="shared" si="7"/>
        <v>201</v>
      </c>
      <c r="C32" s="22" t="str">
        <f t="shared" si="8"/>
        <v>09</v>
      </c>
      <c r="D32" s="22">
        <v>0</v>
      </c>
      <c r="E32" s="23">
        <v>1</v>
      </c>
      <c r="F32" s="22" t="str">
        <f t="shared" si="9"/>
        <v>09020</v>
      </c>
      <c r="G32" s="24">
        <f t="shared" si="10"/>
        <v>41612101</v>
      </c>
      <c r="H32" s="25">
        <v>1</v>
      </c>
      <c r="I32" s="26">
        <v>24</v>
      </c>
      <c r="J32" s="27">
        <v>1</v>
      </c>
      <c r="K32" s="28" t="str">
        <f t="shared" si="4"/>
        <v>201090109020416121011240001</v>
      </c>
      <c r="L32" s="12" t="s">
        <v>244</v>
      </c>
      <c r="M32" s="9" t="s">
        <v>67</v>
      </c>
      <c r="N32" s="29" t="str">
        <f t="shared" si="11"/>
        <v>0902041612101</v>
      </c>
      <c r="O32" s="10" t="s">
        <v>163</v>
      </c>
      <c r="P32" s="9" t="s">
        <v>130</v>
      </c>
      <c r="Q32" s="30" t="str">
        <f t="shared" si="5"/>
        <v>00141612101</v>
      </c>
      <c r="R32" s="31">
        <f t="shared" si="6"/>
        <v>41612101</v>
      </c>
      <c r="S32" s="13" t="s">
        <v>140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13" t="s">
        <v>42</v>
      </c>
      <c r="AC32" s="11">
        <v>395</v>
      </c>
      <c r="AD32" s="11">
        <v>41612101</v>
      </c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</row>
    <row r="33" spans="1:109" ht="60" x14ac:dyDescent="0.25">
      <c r="A33" s="11">
        <v>27</v>
      </c>
      <c r="B33" s="21" t="str">
        <f t="shared" si="7"/>
        <v>201</v>
      </c>
      <c r="C33" s="22" t="str">
        <f t="shared" si="8"/>
        <v>09</v>
      </c>
      <c r="D33" s="22">
        <v>0</v>
      </c>
      <c r="E33" s="23">
        <v>1</v>
      </c>
      <c r="F33" s="22" t="str">
        <f t="shared" si="9"/>
        <v>09099</v>
      </c>
      <c r="G33" s="24">
        <f t="shared" si="10"/>
        <v>41612101</v>
      </c>
      <c r="H33" s="25">
        <v>1</v>
      </c>
      <c r="I33" s="26">
        <v>24</v>
      </c>
      <c r="J33" s="27">
        <v>1</v>
      </c>
      <c r="K33" s="28" t="str">
        <f t="shared" si="4"/>
        <v>201090109099416121011240001</v>
      </c>
      <c r="L33" s="12" t="s">
        <v>245</v>
      </c>
      <c r="M33" s="9" t="s">
        <v>68</v>
      </c>
      <c r="N33" s="29" t="str">
        <f t="shared" si="11"/>
        <v>0909941612101</v>
      </c>
      <c r="O33" s="10" t="s">
        <v>164</v>
      </c>
      <c r="P33" s="9" t="s">
        <v>130</v>
      </c>
      <c r="Q33" s="30" t="str">
        <f t="shared" si="5"/>
        <v>00141612101</v>
      </c>
      <c r="R33" s="31">
        <f t="shared" si="6"/>
        <v>41612101</v>
      </c>
      <c r="S33" s="13" t="s">
        <v>140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13" t="s">
        <v>42</v>
      </c>
      <c r="AC33" s="11">
        <v>395</v>
      </c>
      <c r="AD33" s="11">
        <v>41612101</v>
      </c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</row>
    <row r="34" spans="1:109" ht="165" x14ac:dyDescent="0.25">
      <c r="A34" s="11">
        <v>28</v>
      </c>
      <c r="B34" s="21" t="str">
        <f t="shared" si="7"/>
        <v>202</v>
      </c>
      <c r="C34" s="22" t="str">
        <f t="shared" si="8"/>
        <v>09</v>
      </c>
      <c r="D34" s="22">
        <v>0</v>
      </c>
      <c r="E34" s="23">
        <v>1</v>
      </c>
      <c r="F34" s="22" t="str">
        <f t="shared" si="9"/>
        <v>50201</v>
      </c>
      <c r="G34" s="24">
        <f t="shared" si="10"/>
        <v>41612101</v>
      </c>
      <c r="H34" s="25">
        <v>1</v>
      </c>
      <c r="I34" s="26">
        <v>24</v>
      </c>
      <c r="J34" s="27">
        <v>1</v>
      </c>
      <c r="K34" s="28" t="str">
        <f t="shared" si="4"/>
        <v>202090150201416121011240001</v>
      </c>
      <c r="L34" s="12" t="s">
        <v>246</v>
      </c>
      <c r="M34" s="9" t="s">
        <v>69</v>
      </c>
      <c r="N34" s="29" t="str">
        <f t="shared" si="11"/>
        <v>5020141612101</v>
      </c>
      <c r="O34" s="10" t="s">
        <v>165</v>
      </c>
      <c r="P34" s="9" t="s">
        <v>131</v>
      </c>
      <c r="Q34" s="30" t="str">
        <f t="shared" si="5"/>
        <v>00241612101</v>
      </c>
      <c r="R34" s="31">
        <f t="shared" si="6"/>
        <v>41612101</v>
      </c>
      <c r="S34" s="13" t="s">
        <v>140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13" t="s">
        <v>42</v>
      </c>
      <c r="AC34" s="11">
        <v>395</v>
      </c>
      <c r="AD34" s="11">
        <v>41612101</v>
      </c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</row>
    <row r="35" spans="1:109" ht="120" x14ac:dyDescent="0.25">
      <c r="A35" s="11">
        <v>29</v>
      </c>
      <c r="B35" s="21" t="str">
        <f t="shared" si="7"/>
        <v>202</v>
      </c>
      <c r="C35" s="22" t="str">
        <f t="shared" si="8"/>
        <v>09</v>
      </c>
      <c r="D35" s="22">
        <v>0</v>
      </c>
      <c r="E35" s="23">
        <v>1</v>
      </c>
      <c r="F35" s="22" t="str">
        <f t="shared" si="9"/>
        <v>50202</v>
      </c>
      <c r="G35" s="24">
        <f t="shared" si="10"/>
        <v>41612101</v>
      </c>
      <c r="H35" s="25">
        <v>1</v>
      </c>
      <c r="I35" s="26">
        <v>24</v>
      </c>
      <c r="J35" s="27">
        <v>1</v>
      </c>
      <c r="K35" s="28" t="str">
        <f t="shared" si="4"/>
        <v>202090150202416121011240001</v>
      </c>
      <c r="L35" s="12" t="s">
        <v>247</v>
      </c>
      <c r="M35" s="9" t="s">
        <v>70</v>
      </c>
      <c r="N35" s="29" t="str">
        <f t="shared" si="11"/>
        <v>5020241612101</v>
      </c>
      <c r="O35" s="10" t="s">
        <v>166</v>
      </c>
      <c r="P35" s="9" t="s">
        <v>131</v>
      </c>
      <c r="Q35" s="30" t="str">
        <f t="shared" si="5"/>
        <v>00241612101</v>
      </c>
      <c r="R35" s="31">
        <f t="shared" si="6"/>
        <v>41612101</v>
      </c>
      <c r="S35" s="13" t="s">
        <v>140</v>
      </c>
      <c r="T35" s="40">
        <v>6372390000</v>
      </c>
      <c r="U35" s="40">
        <v>6372390000</v>
      </c>
      <c r="V35" s="40">
        <v>3717227500</v>
      </c>
      <c r="W35" s="40">
        <v>6372390000</v>
      </c>
      <c r="X35" s="40">
        <v>6314657300</v>
      </c>
      <c r="Y35" s="40">
        <v>6314657300</v>
      </c>
      <c r="Z35" s="40">
        <v>6314657300</v>
      </c>
      <c r="AA35" s="13" t="s">
        <v>42</v>
      </c>
      <c r="AC35" s="11">
        <v>395</v>
      </c>
      <c r="AD35" s="11">
        <v>41612101</v>
      </c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</row>
    <row r="36" spans="1:109" ht="120" x14ac:dyDescent="0.25">
      <c r="A36" s="11">
        <v>30</v>
      </c>
      <c r="B36" s="21" t="str">
        <f t="shared" si="7"/>
        <v>202</v>
      </c>
      <c r="C36" s="22" t="str">
        <f t="shared" si="8"/>
        <v>09</v>
      </c>
      <c r="D36" s="22">
        <v>0</v>
      </c>
      <c r="E36" s="23">
        <v>1</v>
      </c>
      <c r="F36" s="22" t="str">
        <f t="shared" si="9"/>
        <v>50203</v>
      </c>
      <c r="G36" s="24">
        <f t="shared" si="10"/>
        <v>41612101</v>
      </c>
      <c r="H36" s="25">
        <v>1</v>
      </c>
      <c r="I36" s="26">
        <v>24</v>
      </c>
      <c r="J36" s="27">
        <v>1</v>
      </c>
      <c r="K36" s="28" t="str">
        <f t="shared" si="4"/>
        <v>202090150203416121011240001</v>
      </c>
      <c r="L36" s="12" t="s">
        <v>248</v>
      </c>
      <c r="M36" s="9" t="s">
        <v>71</v>
      </c>
      <c r="N36" s="29" t="str">
        <f t="shared" si="11"/>
        <v>5020341612101</v>
      </c>
      <c r="O36" s="10" t="s">
        <v>167</v>
      </c>
      <c r="P36" s="9" t="s">
        <v>131</v>
      </c>
      <c r="Q36" s="30" t="str">
        <f t="shared" si="5"/>
        <v>00241612101</v>
      </c>
      <c r="R36" s="31">
        <f t="shared" si="6"/>
        <v>41612101</v>
      </c>
      <c r="S36" s="13" t="s">
        <v>140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13" t="s">
        <v>42</v>
      </c>
      <c r="AC36" s="11">
        <v>395</v>
      </c>
      <c r="AD36" s="11">
        <v>41612101</v>
      </c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</row>
    <row r="37" spans="1:109" ht="75" x14ac:dyDescent="0.25">
      <c r="A37" s="11">
        <v>31</v>
      </c>
      <c r="B37" s="21" t="str">
        <f t="shared" si="7"/>
        <v>202</v>
      </c>
      <c r="C37" s="22" t="str">
        <f t="shared" si="8"/>
        <v xml:space="preserve">0 </v>
      </c>
      <c r="D37" s="22">
        <v>0</v>
      </c>
      <c r="E37" s="23">
        <v>1</v>
      </c>
      <c r="F37" s="22" t="str">
        <f t="shared" si="9"/>
        <v>50815</v>
      </c>
      <c r="G37" s="24">
        <f t="shared" si="10"/>
        <v>41612101</v>
      </c>
      <c r="H37" s="25">
        <v>1</v>
      </c>
      <c r="I37" s="26">
        <v>24</v>
      </c>
      <c r="J37" s="27">
        <v>1</v>
      </c>
      <c r="K37" s="28" t="str">
        <f t="shared" si="4"/>
        <v>2020 0150815416121011240001</v>
      </c>
      <c r="L37" s="12" t="s">
        <v>249</v>
      </c>
      <c r="M37" s="9" t="s">
        <v>72</v>
      </c>
      <c r="N37" s="29" t="str">
        <f t="shared" si="11"/>
        <v>5081541612101</v>
      </c>
      <c r="O37" s="10" t="s">
        <v>168</v>
      </c>
      <c r="P37" s="9" t="s">
        <v>131</v>
      </c>
      <c r="Q37" s="30" t="str">
        <f t="shared" si="5"/>
        <v>00241612101</v>
      </c>
      <c r="R37" s="31">
        <f t="shared" si="6"/>
        <v>41612101</v>
      </c>
      <c r="S37" s="13" t="s">
        <v>140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13" t="s">
        <v>42</v>
      </c>
      <c r="AC37" s="11">
        <v>395</v>
      </c>
      <c r="AD37" s="11">
        <v>41612101</v>
      </c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</row>
    <row r="38" spans="1:109" ht="75" x14ac:dyDescent="0.25">
      <c r="A38" s="11">
        <v>32</v>
      </c>
      <c r="B38" s="21" t="str">
        <f t="shared" si="7"/>
        <v>202</v>
      </c>
      <c r="C38" s="22" t="str">
        <f t="shared" si="8"/>
        <v>09</v>
      </c>
      <c r="D38" s="22">
        <v>0</v>
      </c>
      <c r="E38" s="23">
        <v>1</v>
      </c>
      <c r="F38" s="22" t="str">
        <f t="shared" si="9"/>
        <v>55093</v>
      </c>
      <c r="G38" s="24">
        <f t="shared" si="10"/>
        <v>41612101</v>
      </c>
      <c r="H38" s="25">
        <v>1</v>
      </c>
      <c r="I38" s="26">
        <v>24</v>
      </c>
      <c r="J38" s="27">
        <v>1</v>
      </c>
      <c r="K38" s="28" t="str">
        <f t="shared" si="4"/>
        <v>202090155093416121011240001</v>
      </c>
      <c r="L38" s="12" t="s">
        <v>250</v>
      </c>
      <c r="M38" s="9" t="s">
        <v>73</v>
      </c>
      <c r="N38" s="29" t="str">
        <f t="shared" si="11"/>
        <v>5509341612101</v>
      </c>
      <c r="O38" s="10" t="s">
        <v>169</v>
      </c>
      <c r="P38" s="9" t="s">
        <v>131</v>
      </c>
      <c r="Q38" s="30" t="str">
        <f t="shared" si="5"/>
        <v>00241612101</v>
      </c>
      <c r="R38" s="31">
        <f t="shared" si="6"/>
        <v>41612101</v>
      </c>
      <c r="S38" s="13" t="s">
        <v>140</v>
      </c>
      <c r="T38" s="40">
        <v>28493469300</v>
      </c>
      <c r="U38" s="40">
        <v>28493469300</v>
      </c>
      <c r="V38" s="40">
        <v>16621190600</v>
      </c>
      <c r="W38" s="40">
        <v>28493469300</v>
      </c>
      <c r="X38" s="40">
        <v>30837736600</v>
      </c>
      <c r="Y38" s="40">
        <v>32898807000</v>
      </c>
      <c r="Z38" s="40">
        <v>32898807000</v>
      </c>
      <c r="AA38" s="13" t="s">
        <v>42</v>
      </c>
      <c r="AC38" s="11">
        <v>395</v>
      </c>
      <c r="AD38" s="11">
        <v>41612101</v>
      </c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</row>
    <row r="39" spans="1:109" ht="75" x14ac:dyDescent="0.25">
      <c r="A39" s="11">
        <v>33</v>
      </c>
      <c r="B39" s="21" t="str">
        <f t="shared" si="7"/>
        <v>202</v>
      </c>
      <c r="C39" s="22" t="str">
        <f t="shared" si="8"/>
        <v>09</v>
      </c>
      <c r="D39" s="22">
        <v>0</v>
      </c>
      <c r="E39" s="23">
        <v>1</v>
      </c>
      <c r="F39" s="22" t="str">
        <f t="shared" si="9"/>
        <v>55136</v>
      </c>
      <c r="G39" s="24">
        <f t="shared" si="10"/>
        <v>41612101</v>
      </c>
      <c r="H39" s="25">
        <v>1</v>
      </c>
      <c r="I39" s="26">
        <v>24</v>
      </c>
      <c r="J39" s="27">
        <v>1</v>
      </c>
      <c r="K39" s="28" t="str">
        <f t="shared" si="4"/>
        <v>202090155136416121011240001</v>
      </c>
      <c r="L39" s="12" t="s">
        <v>251</v>
      </c>
      <c r="M39" s="9" t="s">
        <v>74</v>
      </c>
      <c r="N39" s="29" t="str">
        <f t="shared" si="11"/>
        <v>5513641612101</v>
      </c>
      <c r="O39" s="10" t="s">
        <v>170</v>
      </c>
      <c r="P39" s="9" t="s">
        <v>131</v>
      </c>
      <c r="Q39" s="30" t="str">
        <f t="shared" si="5"/>
        <v>00241612101</v>
      </c>
      <c r="R39" s="31">
        <f t="shared" si="6"/>
        <v>41612101</v>
      </c>
      <c r="S39" s="13" t="s">
        <v>140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13" t="s">
        <v>42</v>
      </c>
      <c r="AC39" s="11">
        <v>395</v>
      </c>
      <c r="AD39" s="11">
        <v>41612101</v>
      </c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</row>
    <row r="40" spans="1:109" ht="120" x14ac:dyDescent="0.25">
      <c r="A40" s="11">
        <v>34</v>
      </c>
      <c r="B40" s="21" t="str">
        <f t="shared" si="7"/>
        <v>202</v>
      </c>
      <c r="C40" s="22" t="str">
        <f t="shared" si="8"/>
        <v>09</v>
      </c>
      <c r="D40" s="22">
        <v>0</v>
      </c>
      <c r="E40" s="23">
        <v>1</v>
      </c>
      <c r="F40" s="22" t="str">
        <f t="shared" si="9"/>
        <v>55258</v>
      </c>
      <c r="G40" s="24">
        <f t="shared" si="10"/>
        <v>41612101</v>
      </c>
      <c r="H40" s="25">
        <v>1</v>
      </c>
      <c r="I40" s="26">
        <v>24</v>
      </c>
      <c r="J40" s="27">
        <v>1</v>
      </c>
      <c r="K40" s="28" t="str">
        <f t="shared" si="4"/>
        <v>202090155258416121011240001</v>
      </c>
      <c r="L40" s="12" t="s">
        <v>252</v>
      </c>
      <c r="M40" s="9" t="s">
        <v>75</v>
      </c>
      <c r="N40" s="29" t="str">
        <f t="shared" si="11"/>
        <v>5525841612101</v>
      </c>
      <c r="O40" s="10" t="s">
        <v>171</v>
      </c>
      <c r="P40" s="9" t="s">
        <v>131</v>
      </c>
      <c r="Q40" s="30" t="str">
        <f t="shared" si="5"/>
        <v>00241612101</v>
      </c>
      <c r="R40" s="31">
        <f t="shared" si="6"/>
        <v>41612101</v>
      </c>
      <c r="S40" s="13" t="s">
        <v>140</v>
      </c>
      <c r="T40" s="40">
        <v>0</v>
      </c>
      <c r="U40" s="40">
        <v>1986200</v>
      </c>
      <c r="V40" s="40">
        <v>993000</v>
      </c>
      <c r="W40" s="40">
        <v>993000</v>
      </c>
      <c r="X40" s="40">
        <v>0</v>
      </c>
      <c r="Y40" s="40">
        <v>0</v>
      </c>
      <c r="Z40" s="40">
        <v>0</v>
      </c>
      <c r="AA40" s="13" t="s">
        <v>42</v>
      </c>
      <c r="AC40" s="11">
        <v>395</v>
      </c>
      <c r="AD40" s="11">
        <v>41612101</v>
      </c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</row>
    <row r="41" spans="1:109" ht="150" x14ac:dyDescent="0.25">
      <c r="A41" s="11">
        <v>35</v>
      </c>
      <c r="B41" s="21" t="str">
        <f t="shared" si="7"/>
        <v>202</v>
      </c>
      <c r="C41" s="22" t="str">
        <f t="shared" si="8"/>
        <v>09</v>
      </c>
      <c r="D41" s="22">
        <v>0</v>
      </c>
      <c r="E41" s="23">
        <v>1</v>
      </c>
      <c r="F41" s="22" t="str">
        <f t="shared" si="9"/>
        <v>55854</v>
      </c>
      <c r="G41" s="24">
        <f t="shared" si="10"/>
        <v>41612101</v>
      </c>
      <c r="H41" s="25">
        <v>1</v>
      </c>
      <c r="I41" s="26">
        <v>24</v>
      </c>
      <c r="J41" s="27">
        <v>1</v>
      </c>
      <c r="K41" s="28" t="str">
        <f t="shared" si="4"/>
        <v>202090155854416121011240001</v>
      </c>
      <c r="L41" s="12" t="s">
        <v>253</v>
      </c>
      <c r="M41" s="9" t="s">
        <v>76</v>
      </c>
      <c r="N41" s="29" t="str">
        <f t="shared" si="11"/>
        <v>5585441612101</v>
      </c>
      <c r="O41" s="10" t="s">
        <v>172</v>
      </c>
      <c r="P41" s="9" t="s">
        <v>131</v>
      </c>
      <c r="Q41" s="30" t="str">
        <f t="shared" si="5"/>
        <v>00241612101</v>
      </c>
      <c r="R41" s="31">
        <f t="shared" si="6"/>
        <v>41612101</v>
      </c>
      <c r="S41" s="13" t="s">
        <v>140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13" t="s">
        <v>42</v>
      </c>
      <c r="AC41" s="11">
        <v>395</v>
      </c>
      <c r="AD41" s="11">
        <v>41612101</v>
      </c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</row>
    <row r="42" spans="1:109" ht="75" x14ac:dyDescent="0.25">
      <c r="A42" s="11">
        <v>36</v>
      </c>
      <c r="B42" s="21" t="str">
        <f t="shared" si="7"/>
        <v>202</v>
      </c>
      <c r="C42" s="22" t="str">
        <f t="shared" si="8"/>
        <v>09</v>
      </c>
      <c r="D42" s="22">
        <v>0</v>
      </c>
      <c r="E42" s="23">
        <v>1</v>
      </c>
      <c r="F42" s="22" t="str">
        <f t="shared" si="9"/>
        <v>59000</v>
      </c>
      <c r="G42" s="24">
        <f t="shared" si="10"/>
        <v>41612101</v>
      </c>
      <c r="H42" s="25">
        <v>1</v>
      </c>
      <c r="I42" s="26">
        <v>24</v>
      </c>
      <c r="J42" s="27">
        <v>1</v>
      </c>
      <c r="K42" s="28" t="str">
        <f t="shared" si="4"/>
        <v>202090159000416121011240001</v>
      </c>
      <c r="L42" s="12" t="s">
        <v>254</v>
      </c>
      <c r="M42" s="9" t="s">
        <v>77</v>
      </c>
      <c r="N42" s="29" t="str">
        <f t="shared" si="11"/>
        <v>5900041612101</v>
      </c>
      <c r="O42" s="10" t="s">
        <v>173</v>
      </c>
      <c r="P42" s="9" t="s">
        <v>131</v>
      </c>
      <c r="Q42" s="30" t="str">
        <f t="shared" si="5"/>
        <v>00241612101</v>
      </c>
      <c r="R42" s="31">
        <f t="shared" si="6"/>
        <v>41612101</v>
      </c>
      <c r="S42" s="13" t="s">
        <v>140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13" t="s">
        <v>42</v>
      </c>
      <c r="AC42" s="11">
        <v>395</v>
      </c>
      <c r="AD42" s="11">
        <v>41612101</v>
      </c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</row>
    <row r="43" spans="1:109" ht="75" x14ac:dyDescent="0.25">
      <c r="A43" s="11">
        <v>37</v>
      </c>
      <c r="B43" s="21" t="str">
        <f t="shared" si="7"/>
        <v>202</v>
      </c>
      <c r="C43" s="22" t="str">
        <f t="shared" si="8"/>
        <v>09</v>
      </c>
      <c r="D43" s="22">
        <v>0</v>
      </c>
      <c r="E43" s="23">
        <v>1</v>
      </c>
      <c r="F43" s="22" t="str">
        <f t="shared" si="9"/>
        <v>59001</v>
      </c>
      <c r="G43" s="24">
        <f t="shared" si="10"/>
        <v>41612101</v>
      </c>
      <c r="H43" s="25">
        <v>1</v>
      </c>
      <c r="I43" s="26">
        <v>24</v>
      </c>
      <c r="J43" s="27">
        <v>1</v>
      </c>
      <c r="K43" s="28" t="str">
        <f t="shared" si="4"/>
        <v>202090159001416121011240001</v>
      </c>
      <c r="L43" s="12" t="s">
        <v>255</v>
      </c>
      <c r="M43" s="9" t="s">
        <v>78</v>
      </c>
      <c r="N43" s="29" t="str">
        <f t="shared" si="11"/>
        <v>5900141612101</v>
      </c>
      <c r="O43" s="10" t="s">
        <v>174</v>
      </c>
      <c r="P43" s="9" t="s">
        <v>131</v>
      </c>
      <c r="Q43" s="30" t="str">
        <f t="shared" si="5"/>
        <v>00241612101</v>
      </c>
      <c r="R43" s="31">
        <f t="shared" si="6"/>
        <v>41612101</v>
      </c>
      <c r="S43" s="13" t="s">
        <v>140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13" t="s">
        <v>42</v>
      </c>
      <c r="AC43" s="11">
        <v>395</v>
      </c>
      <c r="AD43" s="11">
        <v>41612101</v>
      </c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</row>
    <row r="44" spans="1:109" ht="75" x14ac:dyDescent="0.25">
      <c r="A44" s="11">
        <v>38</v>
      </c>
      <c r="B44" s="21" t="str">
        <f t="shared" si="7"/>
        <v>202</v>
      </c>
      <c r="C44" s="22" t="str">
        <f t="shared" si="8"/>
        <v>09</v>
      </c>
      <c r="D44" s="22">
        <v>0</v>
      </c>
      <c r="E44" s="23">
        <v>1</v>
      </c>
      <c r="F44" s="22" t="str">
        <f t="shared" si="9"/>
        <v>59999</v>
      </c>
      <c r="G44" s="24">
        <f t="shared" si="10"/>
        <v>41612101</v>
      </c>
      <c r="H44" s="25">
        <v>1</v>
      </c>
      <c r="I44" s="26">
        <v>24</v>
      </c>
      <c r="J44" s="27">
        <v>1</v>
      </c>
      <c r="K44" s="28" t="str">
        <f t="shared" si="4"/>
        <v>202090159999416121011240001</v>
      </c>
      <c r="L44" s="12" t="s">
        <v>256</v>
      </c>
      <c r="M44" s="9" t="s">
        <v>79</v>
      </c>
      <c r="N44" s="29" t="str">
        <f t="shared" si="11"/>
        <v>5999941612101</v>
      </c>
      <c r="O44" s="10" t="s">
        <v>175</v>
      </c>
      <c r="P44" s="9" t="s">
        <v>131</v>
      </c>
      <c r="Q44" s="30" t="str">
        <f t="shared" si="5"/>
        <v>00241612101</v>
      </c>
      <c r="R44" s="31">
        <f t="shared" si="6"/>
        <v>41612101</v>
      </c>
      <c r="S44" s="13" t="s">
        <v>140</v>
      </c>
      <c r="T44" s="40">
        <v>4396404100</v>
      </c>
      <c r="U44" s="40">
        <v>4445684200</v>
      </c>
      <c r="V44" s="40">
        <v>2242524876.04</v>
      </c>
      <c r="W44" s="40">
        <f>49460100+4396404100</f>
        <v>4445864200</v>
      </c>
      <c r="X44" s="40">
        <v>4306769800</v>
      </c>
      <c r="Y44" s="40">
        <v>4594617000</v>
      </c>
      <c r="Z44" s="40">
        <v>4594617000</v>
      </c>
      <c r="AA44" s="13" t="s">
        <v>42</v>
      </c>
      <c r="AC44" s="11">
        <v>395</v>
      </c>
      <c r="AD44" s="11">
        <v>41612101</v>
      </c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</row>
    <row r="45" spans="1:109" ht="75" x14ac:dyDescent="0.25">
      <c r="A45" s="11">
        <v>39</v>
      </c>
      <c r="B45" s="21" t="str">
        <f t="shared" si="7"/>
        <v>202</v>
      </c>
      <c r="C45" s="22" t="str">
        <f t="shared" si="8"/>
        <v>09</v>
      </c>
      <c r="D45" s="22">
        <v>0</v>
      </c>
      <c r="E45" s="23">
        <v>1</v>
      </c>
      <c r="F45" s="22" t="str">
        <f t="shared" si="9"/>
        <v>90019</v>
      </c>
      <c r="G45" s="24">
        <f t="shared" si="10"/>
        <v>41612101</v>
      </c>
      <c r="H45" s="25">
        <v>1</v>
      </c>
      <c r="I45" s="26">
        <v>24</v>
      </c>
      <c r="J45" s="27">
        <v>1</v>
      </c>
      <c r="K45" s="28" t="str">
        <f t="shared" si="4"/>
        <v>202090190019416121011240001</v>
      </c>
      <c r="L45" s="12" t="s">
        <v>257</v>
      </c>
      <c r="M45" s="9" t="s">
        <v>80</v>
      </c>
      <c r="N45" s="29" t="str">
        <f t="shared" si="11"/>
        <v>9001941612101</v>
      </c>
      <c r="O45" s="10" t="s">
        <v>176</v>
      </c>
      <c r="P45" s="9" t="s">
        <v>131</v>
      </c>
      <c r="Q45" s="30" t="str">
        <f t="shared" si="5"/>
        <v>00241612101</v>
      </c>
      <c r="R45" s="31">
        <f t="shared" si="6"/>
        <v>41612101</v>
      </c>
      <c r="S45" s="13" t="s">
        <v>140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13" t="s">
        <v>42</v>
      </c>
      <c r="AC45" s="11">
        <v>395</v>
      </c>
      <c r="AD45" s="11">
        <v>41612101</v>
      </c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</row>
    <row r="46" spans="1:109" ht="75" x14ac:dyDescent="0.25">
      <c r="A46" s="11">
        <v>40</v>
      </c>
      <c r="B46" s="21" t="str">
        <f t="shared" si="7"/>
        <v>202</v>
      </c>
      <c r="C46" s="22" t="str">
        <f t="shared" si="8"/>
        <v>09</v>
      </c>
      <c r="D46" s="22">
        <v>0</v>
      </c>
      <c r="E46" s="23">
        <v>1</v>
      </c>
      <c r="F46" s="22" t="str">
        <f t="shared" si="9"/>
        <v>90029</v>
      </c>
      <c r="G46" s="24">
        <f t="shared" si="10"/>
        <v>41612101</v>
      </c>
      <c r="H46" s="25">
        <v>1</v>
      </c>
      <c r="I46" s="26">
        <v>24</v>
      </c>
      <c r="J46" s="27">
        <v>1</v>
      </c>
      <c r="K46" s="28" t="str">
        <f t="shared" si="4"/>
        <v>202090190029416121011240001</v>
      </c>
      <c r="L46" s="12" t="s">
        <v>258</v>
      </c>
      <c r="M46" s="9" t="s">
        <v>81</v>
      </c>
      <c r="N46" s="29" t="str">
        <f t="shared" si="11"/>
        <v>9002941612101</v>
      </c>
      <c r="O46" s="10" t="s">
        <v>177</v>
      </c>
      <c r="P46" s="9" t="s">
        <v>131</v>
      </c>
      <c r="Q46" s="30" t="str">
        <f t="shared" si="5"/>
        <v>00241612101</v>
      </c>
      <c r="R46" s="31">
        <f t="shared" si="6"/>
        <v>41612101</v>
      </c>
      <c r="S46" s="13" t="s">
        <v>140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13" t="s">
        <v>42</v>
      </c>
      <c r="AC46" s="11">
        <v>395</v>
      </c>
      <c r="AD46" s="11">
        <v>41612101</v>
      </c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</row>
    <row r="47" spans="1:109" ht="75" x14ac:dyDescent="0.25">
      <c r="A47" s="11">
        <v>41</v>
      </c>
      <c r="B47" s="21" t="str">
        <f t="shared" si="7"/>
        <v>202</v>
      </c>
      <c r="C47" s="22" t="str">
        <f t="shared" si="8"/>
        <v>09</v>
      </c>
      <c r="D47" s="22">
        <v>0</v>
      </c>
      <c r="E47" s="23">
        <v>1</v>
      </c>
      <c r="F47" s="22" t="str">
        <f t="shared" si="9"/>
        <v>90039</v>
      </c>
      <c r="G47" s="24">
        <f t="shared" si="10"/>
        <v>41612101</v>
      </c>
      <c r="H47" s="25">
        <v>1</v>
      </c>
      <c r="I47" s="26">
        <v>24</v>
      </c>
      <c r="J47" s="27">
        <v>1</v>
      </c>
      <c r="K47" s="28" t="str">
        <f t="shared" si="4"/>
        <v>202090190039416121011240001</v>
      </c>
      <c r="L47" s="12" t="s">
        <v>259</v>
      </c>
      <c r="M47" s="9" t="s">
        <v>82</v>
      </c>
      <c r="N47" s="29" t="str">
        <f t="shared" si="11"/>
        <v>9003941612101</v>
      </c>
      <c r="O47" s="10" t="s">
        <v>178</v>
      </c>
      <c r="P47" s="9" t="s">
        <v>131</v>
      </c>
      <c r="Q47" s="30" t="str">
        <f t="shared" si="5"/>
        <v>00241612101</v>
      </c>
      <c r="R47" s="31">
        <f t="shared" si="6"/>
        <v>41612101</v>
      </c>
      <c r="S47" s="13" t="s">
        <v>140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13" t="s">
        <v>42</v>
      </c>
      <c r="AC47" s="11">
        <v>395</v>
      </c>
      <c r="AD47" s="11">
        <v>41612101</v>
      </c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</row>
    <row r="48" spans="1:109" ht="75" x14ac:dyDescent="0.25">
      <c r="A48" s="11">
        <v>42</v>
      </c>
      <c r="B48" s="21" t="str">
        <f t="shared" si="7"/>
        <v>202</v>
      </c>
      <c r="C48" s="22" t="str">
        <f t="shared" si="8"/>
        <v>09</v>
      </c>
      <c r="D48" s="22">
        <v>0</v>
      </c>
      <c r="E48" s="23">
        <v>1</v>
      </c>
      <c r="F48" s="22" t="str">
        <f t="shared" si="9"/>
        <v>90049</v>
      </c>
      <c r="G48" s="24">
        <f t="shared" si="10"/>
        <v>41612101</v>
      </c>
      <c r="H48" s="25">
        <v>1</v>
      </c>
      <c r="I48" s="26">
        <v>24</v>
      </c>
      <c r="J48" s="27">
        <v>1</v>
      </c>
      <c r="K48" s="28" t="str">
        <f t="shared" si="4"/>
        <v>202090190049416121011240001</v>
      </c>
      <c r="L48" s="12" t="s">
        <v>260</v>
      </c>
      <c r="M48" s="9" t="s">
        <v>83</v>
      </c>
      <c r="N48" s="29" t="str">
        <f t="shared" si="11"/>
        <v>9004941612101</v>
      </c>
      <c r="O48" s="10" t="s">
        <v>179</v>
      </c>
      <c r="P48" s="9" t="s">
        <v>131</v>
      </c>
      <c r="Q48" s="30" t="str">
        <f t="shared" si="5"/>
        <v>00241612101</v>
      </c>
      <c r="R48" s="31">
        <f t="shared" si="6"/>
        <v>41612101</v>
      </c>
      <c r="S48" s="13" t="s">
        <v>140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13" t="s">
        <v>42</v>
      </c>
      <c r="AC48" s="11">
        <v>395</v>
      </c>
      <c r="AD48" s="11">
        <v>41612101</v>
      </c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</row>
    <row r="49" spans="1:109" ht="75" x14ac:dyDescent="0.25">
      <c r="A49" s="11">
        <v>43</v>
      </c>
      <c r="B49" s="21" t="str">
        <f t="shared" si="7"/>
        <v>202</v>
      </c>
      <c r="C49" s="22" t="str">
        <f t="shared" si="8"/>
        <v>09</v>
      </c>
      <c r="D49" s="22">
        <v>0</v>
      </c>
      <c r="E49" s="23">
        <v>1</v>
      </c>
      <c r="F49" s="22" t="str">
        <f t="shared" si="9"/>
        <v>90059</v>
      </c>
      <c r="G49" s="24">
        <f t="shared" si="10"/>
        <v>41612101</v>
      </c>
      <c r="H49" s="25">
        <v>1</v>
      </c>
      <c r="I49" s="26">
        <v>24</v>
      </c>
      <c r="J49" s="27">
        <v>1</v>
      </c>
      <c r="K49" s="28" t="str">
        <f t="shared" si="4"/>
        <v>202090190059416121011240001</v>
      </c>
      <c r="L49" s="12" t="s">
        <v>261</v>
      </c>
      <c r="M49" s="9" t="s">
        <v>84</v>
      </c>
      <c r="N49" s="29" t="str">
        <f t="shared" si="11"/>
        <v>9005941612101</v>
      </c>
      <c r="O49" s="10" t="s">
        <v>180</v>
      </c>
      <c r="P49" s="9" t="s">
        <v>131</v>
      </c>
      <c r="Q49" s="30" t="str">
        <f t="shared" si="5"/>
        <v>00241612101</v>
      </c>
      <c r="R49" s="31">
        <f t="shared" si="6"/>
        <v>41612101</v>
      </c>
      <c r="S49" s="13" t="s">
        <v>140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13" t="s">
        <v>42</v>
      </c>
      <c r="AC49" s="11">
        <v>395</v>
      </c>
      <c r="AD49" s="11">
        <v>41612101</v>
      </c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</row>
    <row r="50" spans="1:109" ht="75" x14ac:dyDescent="0.25">
      <c r="A50" s="11">
        <v>44</v>
      </c>
      <c r="B50" s="21" t="str">
        <f t="shared" si="7"/>
        <v>202</v>
      </c>
      <c r="C50" s="22" t="str">
        <f t="shared" si="8"/>
        <v>09</v>
      </c>
      <c r="D50" s="22">
        <v>0</v>
      </c>
      <c r="E50" s="23">
        <v>1</v>
      </c>
      <c r="F50" s="22" t="str">
        <f t="shared" si="9"/>
        <v>90069</v>
      </c>
      <c r="G50" s="24">
        <f t="shared" si="10"/>
        <v>41612101</v>
      </c>
      <c r="H50" s="25">
        <v>1</v>
      </c>
      <c r="I50" s="26">
        <v>24</v>
      </c>
      <c r="J50" s="27">
        <v>1</v>
      </c>
      <c r="K50" s="28" t="str">
        <f t="shared" si="4"/>
        <v>202090190069416121011240001</v>
      </c>
      <c r="L50" s="12" t="s">
        <v>262</v>
      </c>
      <c r="M50" s="9" t="s">
        <v>85</v>
      </c>
      <c r="N50" s="29" t="str">
        <f t="shared" si="11"/>
        <v>9006941612101</v>
      </c>
      <c r="O50" s="10" t="s">
        <v>181</v>
      </c>
      <c r="P50" s="9" t="s">
        <v>131</v>
      </c>
      <c r="Q50" s="30" t="str">
        <f t="shared" si="5"/>
        <v>00241612101</v>
      </c>
      <c r="R50" s="31">
        <f t="shared" si="6"/>
        <v>41612101</v>
      </c>
      <c r="S50" s="13" t="s">
        <v>140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13" t="s">
        <v>42</v>
      </c>
      <c r="AC50" s="11">
        <v>395</v>
      </c>
      <c r="AD50" s="11">
        <v>41612101</v>
      </c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</row>
    <row r="51" spans="1:109" ht="75" x14ac:dyDescent="0.25">
      <c r="A51" s="11">
        <v>45</v>
      </c>
      <c r="B51" s="21" t="str">
        <f t="shared" si="7"/>
        <v>202</v>
      </c>
      <c r="C51" s="22" t="str">
        <f t="shared" si="8"/>
        <v>09</v>
      </c>
      <c r="D51" s="22">
        <v>0</v>
      </c>
      <c r="E51" s="23">
        <v>1</v>
      </c>
      <c r="F51" s="22" t="str">
        <f t="shared" si="9"/>
        <v>90073</v>
      </c>
      <c r="G51" s="24">
        <f t="shared" si="10"/>
        <v>41612101</v>
      </c>
      <c r="H51" s="25">
        <v>1</v>
      </c>
      <c r="I51" s="26">
        <v>24</v>
      </c>
      <c r="J51" s="27">
        <v>1</v>
      </c>
      <c r="K51" s="28" t="str">
        <f t="shared" si="4"/>
        <v>202090190073416121011240001</v>
      </c>
      <c r="L51" s="12" t="s">
        <v>263</v>
      </c>
      <c r="M51" s="9" t="s">
        <v>86</v>
      </c>
      <c r="N51" s="29" t="str">
        <f t="shared" si="11"/>
        <v>9007341612101</v>
      </c>
      <c r="O51" s="10" t="s">
        <v>182</v>
      </c>
      <c r="P51" s="9" t="s">
        <v>131</v>
      </c>
      <c r="Q51" s="30" t="str">
        <f t="shared" si="5"/>
        <v>00241612101</v>
      </c>
      <c r="R51" s="31">
        <f t="shared" si="6"/>
        <v>41612101</v>
      </c>
      <c r="S51" s="13" t="s">
        <v>140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13" t="s">
        <v>42</v>
      </c>
      <c r="AC51" s="11">
        <v>395</v>
      </c>
      <c r="AD51" s="11">
        <v>41612101</v>
      </c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</row>
    <row r="52" spans="1:109" ht="75" x14ac:dyDescent="0.25">
      <c r="A52" s="11">
        <v>46</v>
      </c>
      <c r="B52" s="21" t="str">
        <f t="shared" si="7"/>
        <v>202</v>
      </c>
      <c r="C52" s="22" t="str">
        <f t="shared" si="8"/>
        <v>09</v>
      </c>
      <c r="D52" s="22">
        <v>0</v>
      </c>
      <c r="E52" s="23">
        <v>1</v>
      </c>
      <c r="F52" s="22" t="str">
        <f t="shared" si="9"/>
        <v>90089</v>
      </c>
      <c r="G52" s="24">
        <f t="shared" si="10"/>
        <v>41612101</v>
      </c>
      <c r="H52" s="25">
        <v>1</v>
      </c>
      <c r="I52" s="26">
        <v>24</v>
      </c>
      <c r="J52" s="27">
        <v>1</v>
      </c>
      <c r="K52" s="28" t="str">
        <f t="shared" si="4"/>
        <v>202090190089416121011240001</v>
      </c>
      <c r="L52" s="12" t="s">
        <v>264</v>
      </c>
      <c r="M52" s="9" t="s">
        <v>87</v>
      </c>
      <c r="N52" s="29" t="str">
        <f t="shared" si="11"/>
        <v>9008941612101</v>
      </c>
      <c r="O52" s="10" t="s">
        <v>183</v>
      </c>
      <c r="P52" s="9" t="s">
        <v>131</v>
      </c>
      <c r="Q52" s="30" t="str">
        <f t="shared" si="5"/>
        <v>00241612101</v>
      </c>
      <c r="R52" s="31">
        <f t="shared" si="6"/>
        <v>41612101</v>
      </c>
      <c r="S52" s="13" t="s">
        <v>140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13" t="s">
        <v>42</v>
      </c>
      <c r="AC52" s="11">
        <v>395</v>
      </c>
      <c r="AD52" s="11">
        <v>41612101</v>
      </c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</row>
    <row r="53" spans="1:109" ht="75" x14ac:dyDescent="0.25">
      <c r="A53" s="11">
        <v>47</v>
      </c>
      <c r="B53" s="21" t="str">
        <f t="shared" si="7"/>
        <v>202</v>
      </c>
      <c r="C53" s="22" t="str">
        <f t="shared" si="8"/>
        <v>09</v>
      </c>
      <c r="D53" s="22">
        <v>0</v>
      </c>
      <c r="E53" s="23">
        <v>1</v>
      </c>
      <c r="F53" s="22" t="str">
        <f t="shared" si="9"/>
        <v>90099</v>
      </c>
      <c r="G53" s="24">
        <f t="shared" si="10"/>
        <v>41612101</v>
      </c>
      <c r="H53" s="25">
        <v>1</v>
      </c>
      <c r="I53" s="26">
        <v>24</v>
      </c>
      <c r="J53" s="27">
        <v>1</v>
      </c>
      <c r="K53" s="28" t="str">
        <f t="shared" si="4"/>
        <v>202090190099416121011240001</v>
      </c>
      <c r="L53" s="12" t="s">
        <v>265</v>
      </c>
      <c r="M53" s="9" t="s">
        <v>88</v>
      </c>
      <c r="N53" s="29" t="str">
        <f t="shared" si="11"/>
        <v>9009941612101</v>
      </c>
      <c r="O53" s="10" t="s">
        <v>184</v>
      </c>
      <c r="P53" s="9" t="s">
        <v>131</v>
      </c>
      <c r="Q53" s="30" t="str">
        <f t="shared" si="5"/>
        <v>00241612101</v>
      </c>
      <c r="R53" s="31">
        <f t="shared" si="6"/>
        <v>41612101</v>
      </c>
      <c r="S53" s="13" t="s">
        <v>140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13" t="s">
        <v>42</v>
      </c>
      <c r="AC53" s="11">
        <v>395</v>
      </c>
      <c r="AD53" s="11">
        <v>41612101</v>
      </c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</row>
    <row r="54" spans="1:109" ht="75" x14ac:dyDescent="0.25">
      <c r="A54" s="11">
        <v>48</v>
      </c>
      <c r="B54" s="21" t="str">
        <f t="shared" si="7"/>
        <v>202</v>
      </c>
      <c r="C54" s="22" t="str">
        <f t="shared" si="8"/>
        <v>09</v>
      </c>
      <c r="D54" s="22">
        <v>0</v>
      </c>
      <c r="E54" s="23">
        <v>1</v>
      </c>
      <c r="F54" s="22" t="str">
        <f t="shared" si="9"/>
        <v>90109</v>
      </c>
      <c r="G54" s="24">
        <f t="shared" si="10"/>
        <v>41612101</v>
      </c>
      <c r="H54" s="25">
        <v>1</v>
      </c>
      <c r="I54" s="26">
        <v>24</v>
      </c>
      <c r="J54" s="27">
        <v>1</v>
      </c>
      <c r="K54" s="28" t="str">
        <f t="shared" si="4"/>
        <v>202090190109416121011240001</v>
      </c>
      <c r="L54" s="12" t="s">
        <v>266</v>
      </c>
      <c r="M54" s="9" t="s">
        <v>89</v>
      </c>
      <c r="N54" s="29" t="str">
        <f t="shared" si="11"/>
        <v>9010941612101</v>
      </c>
      <c r="O54" s="10" t="s">
        <v>185</v>
      </c>
      <c r="P54" s="9" t="s">
        <v>131</v>
      </c>
      <c r="Q54" s="30" t="str">
        <f t="shared" si="5"/>
        <v>00241612101</v>
      </c>
      <c r="R54" s="31">
        <f t="shared" si="6"/>
        <v>41612101</v>
      </c>
      <c r="S54" s="13" t="s">
        <v>140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13" t="s">
        <v>42</v>
      </c>
      <c r="AC54" s="11">
        <v>395</v>
      </c>
      <c r="AD54" s="11">
        <v>41612101</v>
      </c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</row>
    <row r="55" spans="1:109" ht="90" x14ac:dyDescent="0.25">
      <c r="A55" s="11">
        <v>49</v>
      </c>
      <c r="B55" s="21" t="str">
        <f t="shared" si="7"/>
        <v>203</v>
      </c>
      <c r="C55" s="22" t="str">
        <f t="shared" si="8"/>
        <v>09</v>
      </c>
      <c r="D55" s="22">
        <v>0</v>
      </c>
      <c r="E55" s="23">
        <v>1</v>
      </c>
      <c r="F55" s="22" t="str">
        <f t="shared" si="9"/>
        <v>09000</v>
      </c>
      <c r="G55" s="24">
        <f t="shared" si="10"/>
        <v>41612101</v>
      </c>
      <c r="H55" s="25">
        <v>1</v>
      </c>
      <c r="I55" s="26">
        <v>24</v>
      </c>
      <c r="J55" s="27">
        <v>1</v>
      </c>
      <c r="K55" s="28" t="str">
        <f t="shared" si="4"/>
        <v>203090109000416121011240001</v>
      </c>
      <c r="L55" s="12" t="s">
        <v>267</v>
      </c>
      <c r="M55" s="9" t="s">
        <v>90</v>
      </c>
      <c r="N55" s="29" t="str">
        <f t="shared" si="11"/>
        <v>0900041612101</v>
      </c>
      <c r="O55" s="10" t="s">
        <v>186</v>
      </c>
      <c r="P55" s="9" t="s">
        <v>132</v>
      </c>
      <c r="Q55" s="30" t="str">
        <f t="shared" si="5"/>
        <v>00341612101</v>
      </c>
      <c r="R55" s="31">
        <f t="shared" si="6"/>
        <v>41612101</v>
      </c>
      <c r="S55" s="13" t="s">
        <v>140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13" t="s">
        <v>42</v>
      </c>
      <c r="AC55" s="11">
        <v>395</v>
      </c>
      <c r="AD55" s="11">
        <v>41612101</v>
      </c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</row>
    <row r="56" spans="1:109" ht="90" x14ac:dyDescent="0.25">
      <c r="A56" s="11">
        <v>50</v>
      </c>
      <c r="B56" s="21" t="str">
        <f t="shared" si="7"/>
        <v>203</v>
      </c>
      <c r="C56" s="22" t="str">
        <f t="shared" si="8"/>
        <v>09</v>
      </c>
      <c r="D56" s="22">
        <v>0</v>
      </c>
      <c r="E56" s="23">
        <v>1</v>
      </c>
      <c r="F56" s="22" t="str">
        <f t="shared" si="9"/>
        <v>09010</v>
      </c>
      <c r="G56" s="24">
        <f t="shared" si="10"/>
        <v>41612101</v>
      </c>
      <c r="H56" s="25">
        <v>1</v>
      </c>
      <c r="I56" s="26">
        <v>24</v>
      </c>
      <c r="J56" s="27">
        <v>1</v>
      </c>
      <c r="K56" s="28" t="str">
        <f t="shared" si="4"/>
        <v>203090109010416121011240001</v>
      </c>
      <c r="L56" s="12" t="s">
        <v>268</v>
      </c>
      <c r="M56" s="9" t="s">
        <v>91</v>
      </c>
      <c r="N56" s="29" t="str">
        <f t="shared" si="11"/>
        <v>0901041612101</v>
      </c>
      <c r="O56" s="10" t="s">
        <v>187</v>
      </c>
      <c r="P56" s="9" t="s">
        <v>132</v>
      </c>
      <c r="Q56" s="30" t="str">
        <f t="shared" si="5"/>
        <v>00341612101</v>
      </c>
      <c r="R56" s="31">
        <f t="shared" si="6"/>
        <v>41612101</v>
      </c>
      <c r="S56" s="13" t="s">
        <v>140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13" t="s">
        <v>42</v>
      </c>
      <c r="AC56" s="11">
        <v>395</v>
      </c>
      <c r="AD56" s="11">
        <v>41612101</v>
      </c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</row>
    <row r="57" spans="1:109" ht="90" x14ac:dyDescent="0.25">
      <c r="A57" s="11">
        <v>51</v>
      </c>
      <c r="B57" s="21" t="str">
        <f t="shared" si="7"/>
        <v>203</v>
      </c>
      <c r="C57" s="22" t="str">
        <f t="shared" si="8"/>
        <v>09</v>
      </c>
      <c r="D57" s="22">
        <v>0</v>
      </c>
      <c r="E57" s="23">
        <v>1</v>
      </c>
      <c r="F57" s="22" t="str">
        <f t="shared" si="9"/>
        <v>09020</v>
      </c>
      <c r="G57" s="24">
        <f t="shared" si="10"/>
        <v>41612101</v>
      </c>
      <c r="H57" s="25">
        <v>1</v>
      </c>
      <c r="I57" s="26">
        <v>24</v>
      </c>
      <c r="J57" s="27">
        <v>1</v>
      </c>
      <c r="K57" s="28" t="str">
        <f t="shared" si="4"/>
        <v>203090109020416121011240001</v>
      </c>
      <c r="L57" s="12" t="s">
        <v>269</v>
      </c>
      <c r="M57" s="9" t="s">
        <v>92</v>
      </c>
      <c r="N57" s="29" t="str">
        <f t="shared" si="11"/>
        <v>0902041612101</v>
      </c>
      <c r="O57" s="10" t="s">
        <v>188</v>
      </c>
      <c r="P57" s="9" t="s">
        <v>132</v>
      </c>
      <c r="Q57" s="30" t="str">
        <f t="shared" si="5"/>
        <v>00341612101</v>
      </c>
      <c r="R57" s="31">
        <f t="shared" si="6"/>
        <v>41612101</v>
      </c>
      <c r="S57" s="13" t="s">
        <v>140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13" t="s">
        <v>42</v>
      </c>
      <c r="AC57" s="11">
        <v>395</v>
      </c>
      <c r="AD57" s="11">
        <v>41612101</v>
      </c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</row>
    <row r="58" spans="1:109" ht="90" x14ac:dyDescent="0.25">
      <c r="A58" s="11">
        <v>52</v>
      </c>
      <c r="B58" s="21" t="str">
        <f t="shared" si="7"/>
        <v>203</v>
      </c>
      <c r="C58" s="22" t="str">
        <f t="shared" si="8"/>
        <v>09</v>
      </c>
      <c r="D58" s="22">
        <v>0</v>
      </c>
      <c r="E58" s="23">
        <v>1</v>
      </c>
      <c r="F58" s="22" t="str">
        <f t="shared" si="9"/>
        <v>09099</v>
      </c>
      <c r="G58" s="24">
        <f t="shared" si="10"/>
        <v>41612101</v>
      </c>
      <c r="H58" s="25">
        <v>1</v>
      </c>
      <c r="I58" s="26">
        <v>24</v>
      </c>
      <c r="J58" s="27">
        <v>1</v>
      </c>
      <c r="K58" s="28" t="str">
        <f t="shared" si="4"/>
        <v>203090109099416121011240001</v>
      </c>
      <c r="L58" s="12" t="s">
        <v>270</v>
      </c>
      <c r="M58" s="9" t="s">
        <v>93</v>
      </c>
      <c r="N58" s="29" t="str">
        <f t="shared" si="11"/>
        <v>0909941612101</v>
      </c>
      <c r="O58" s="10" t="s">
        <v>189</v>
      </c>
      <c r="P58" s="9" t="s">
        <v>132</v>
      </c>
      <c r="Q58" s="30" t="str">
        <f t="shared" si="5"/>
        <v>00341612101</v>
      </c>
      <c r="R58" s="31">
        <f t="shared" si="6"/>
        <v>41612101</v>
      </c>
      <c r="S58" s="13" t="s">
        <v>140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13" t="s">
        <v>42</v>
      </c>
      <c r="AC58" s="11">
        <v>395</v>
      </c>
      <c r="AD58" s="11">
        <v>41612101</v>
      </c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</row>
    <row r="59" spans="1:109" ht="60" x14ac:dyDescent="0.25">
      <c r="A59" s="11">
        <v>53</v>
      </c>
      <c r="B59" s="21" t="str">
        <f t="shared" si="7"/>
        <v>204</v>
      </c>
      <c r="C59" s="22" t="str">
        <f t="shared" si="8"/>
        <v>09</v>
      </c>
      <c r="D59" s="22">
        <v>0</v>
      </c>
      <c r="E59" s="23">
        <v>1</v>
      </c>
      <c r="F59" s="22" t="str">
        <f t="shared" si="9"/>
        <v>09000</v>
      </c>
      <c r="G59" s="24">
        <f t="shared" si="10"/>
        <v>41612101</v>
      </c>
      <c r="H59" s="25">
        <v>1</v>
      </c>
      <c r="I59" s="26">
        <v>24</v>
      </c>
      <c r="J59" s="27">
        <v>1</v>
      </c>
      <c r="K59" s="28" t="str">
        <f t="shared" si="4"/>
        <v>204090109000416121011240001</v>
      </c>
      <c r="L59" s="12" t="s">
        <v>271</v>
      </c>
      <c r="M59" s="9" t="s">
        <v>94</v>
      </c>
      <c r="N59" s="29" t="str">
        <f t="shared" si="11"/>
        <v>0900041612101</v>
      </c>
      <c r="O59" s="10" t="s">
        <v>190</v>
      </c>
      <c r="P59" s="9" t="s">
        <v>133</v>
      </c>
      <c r="Q59" s="30" t="str">
        <f t="shared" si="5"/>
        <v>00441612101</v>
      </c>
      <c r="R59" s="31">
        <f t="shared" si="6"/>
        <v>41612101</v>
      </c>
      <c r="S59" s="13" t="s">
        <v>140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13" t="s">
        <v>42</v>
      </c>
      <c r="AC59" s="11">
        <v>395</v>
      </c>
      <c r="AD59" s="11">
        <v>41612101</v>
      </c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</row>
    <row r="60" spans="1:109" ht="60" x14ac:dyDescent="0.25">
      <c r="A60" s="11">
        <v>54</v>
      </c>
      <c r="B60" s="21" t="str">
        <f t="shared" si="7"/>
        <v>204</v>
      </c>
      <c r="C60" s="22" t="str">
        <f t="shared" si="8"/>
        <v>09</v>
      </c>
      <c r="D60" s="22">
        <v>0</v>
      </c>
      <c r="E60" s="23">
        <v>1</v>
      </c>
      <c r="F60" s="22" t="str">
        <f t="shared" si="9"/>
        <v>09010</v>
      </c>
      <c r="G60" s="24">
        <f t="shared" si="10"/>
        <v>41612101</v>
      </c>
      <c r="H60" s="25">
        <v>1</v>
      </c>
      <c r="I60" s="26">
        <v>24</v>
      </c>
      <c r="J60" s="27">
        <v>1</v>
      </c>
      <c r="K60" s="28" t="str">
        <f t="shared" si="4"/>
        <v>204090109010416121011240001</v>
      </c>
      <c r="L60" s="12" t="s">
        <v>272</v>
      </c>
      <c r="M60" s="9" t="s">
        <v>95</v>
      </c>
      <c r="N60" s="29" t="str">
        <f t="shared" si="11"/>
        <v>0901041612101</v>
      </c>
      <c r="O60" s="10" t="s">
        <v>191</v>
      </c>
      <c r="P60" s="9" t="s">
        <v>133</v>
      </c>
      <c r="Q60" s="30" t="str">
        <f t="shared" si="5"/>
        <v>00441612101</v>
      </c>
      <c r="R60" s="31">
        <f t="shared" si="6"/>
        <v>41612101</v>
      </c>
      <c r="S60" s="13" t="s">
        <v>140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13" t="s">
        <v>42</v>
      </c>
      <c r="AC60" s="11">
        <v>395</v>
      </c>
      <c r="AD60" s="11">
        <v>41612101</v>
      </c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</row>
    <row r="61" spans="1:109" ht="75" x14ac:dyDescent="0.25">
      <c r="A61" s="11">
        <v>55</v>
      </c>
      <c r="B61" s="21" t="str">
        <f t="shared" si="7"/>
        <v>204</v>
      </c>
      <c r="C61" s="22" t="str">
        <f t="shared" si="8"/>
        <v>09</v>
      </c>
      <c r="D61" s="22">
        <v>0</v>
      </c>
      <c r="E61" s="23">
        <v>1</v>
      </c>
      <c r="F61" s="22" t="str">
        <f t="shared" si="9"/>
        <v>09020</v>
      </c>
      <c r="G61" s="24">
        <f t="shared" si="10"/>
        <v>41612101</v>
      </c>
      <c r="H61" s="25">
        <v>1</v>
      </c>
      <c r="I61" s="26">
        <v>24</v>
      </c>
      <c r="J61" s="27">
        <v>1</v>
      </c>
      <c r="K61" s="28" t="str">
        <f t="shared" si="4"/>
        <v>204090109020416121011240001</v>
      </c>
      <c r="L61" s="12" t="s">
        <v>273</v>
      </c>
      <c r="M61" s="9" t="s">
        <v>96</v>
      </c>
      <c r="N61" s="29" t="str">
        <f t="shared" si="11"/>
        <v>0902041612101</v>
      </c>
      <c r="O61" s="10" t="s">
        <v>192</v>
      </c>
      <c r="P61" s="9" t="s">
        <v>133</v>
      </c>
      <c r="Q61" s="30" t="str">
        <f t="shared" si="5"/>
        <v>00441612101</v>
      </c>
      <c r="R61" s="31">
        <f t="shared" si="6"/>
        <v>41612101</v>
      </c>
      <c r="S61" s="13" t="s">
        <v>140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13" t="s">
        <v>42</v>
      </c>
      <c r="AC61" s="11">
        <v>395</v>
      </c>
      <c r="AD61" s="11">
        <v>41612101</v>
      </c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</row>
    <row r="62" spans="1:109" ht="60" x14ac:dyDescent="0.25">
      <c r="A62" s="11">
        <v>56</v>
      </c>
      <c r="B62" s="21" t="str">
        <f t="shared" si="7"/>
        <v>204</v>
      </c>
      <c r="C62" s="22" t="str">
        <f t="shared" si="8"/>
        <v>09</v>
      </c>
      <c r="D62" s="22">
        <v>0</v>
      </c>
      <c r="E62" s="23">
        <v>1</v>
      </c>
      <c r="F62" s="22" t="str">
        <f t="shared" si="9"/>
        <v>09099</v>
      </c>
      <c r="G62" s="24">
        <f t="shared" si="10"/>
        <v>41612101</v>
      </c>
      <c r="H62" s="25">
        <v>1</v>
      </c>
      <c r="I62" s="26">
        <v>24</v>
      </c>
      <c r="J62" s="27">
        <v>1</v>
      </c>
      <c r="K62" s="28" t="str">
        <f t="shared" si="4"/>
        <v>204090109099416121011240001</v>
      </c>
      <c r="L62" s="12" t="s">
        <v>274</v>
      </c>
      <c r="M62" s="9" t="s">
        <v>97</v>
      </c>
      <c r="N62" s="29" t="str">
        <f t="shared" si="11"/>
        <v>0909941612101</v>
      </c>
      <c r="O62" s="10" t="s">
        <v>193</v>
      </c>
      <c r="P62" s="9" t="s">
        <v>133</v>
      </c>
      <c r="Q62" s="30" t="str">
        <f t="shared" si="5"/>
        <v>00441612101</v>
      </c>
      <c r="R62" s="31">
        <f t="shared" si="6"/>
        <v>41612101</v>
      </c>
      <c r="S62" s="13" t="s">
        <v>140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13" t="s">
        <v>42</v>
      </c>
      <c r="AC62" s="11">
        <v>395</v>
      </c>
      <c r="AD62" s="11">
        <v>41612101</v>
      </c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</row>
    <row r="63" spans="1:109" ht="45" x14ac:dyDescent="0.25">
      <c r="A63" s="11">
        <v>57</v>
      </c>
      <c r="B63" s="21" t="str">
        <f t="shared" si="7"/>
        <v>207</v>
      </c>
      <c r="C63" s="22" t="str">
        <f t="shared" si="8"/>
        <v>09</v>
      </c>
      <c r="D63" s="22">
        <v>0</v>
      </c>
      <c r="E63" s="23">
        <v>1</v>
      </c>
      <c r="F63" s="22" t="str">
        <f t="shared" si="9"/>
        <v>09000</v>
      </c>
      <c r="G63" s="24">
        <f t="shared" si="10"/>
        <v>41612101</v>
      </c>
      <c r="H63" s="25">
        <v>1</v>
      </c>
      <c r="I63" s="26">
        <v>24</v>
      </c>
      <c r="J63" s="27">
        <v>1</v>
      </c>
      <c r="K63" s="28" t="str">
        <f t="shared" si="4"/>
        <v>207090109000416121011240001</v>
      </c>
      <c r="L63" s="12" t="s">
        <v>275</v>
      </c>
      <c r="M63" s="9" t="s">
        <v>98</v>
      </c>
      <c r="N63" s="29" t="str">
        <f t="shared" si="11"/>
        <v>0900041612101</v>
      </c>
      <c r="O63" s="10" t="s">
        <v>194</v>
      </c>
      <c r="P63" s="9" t="s">
        <v>134</v>
      </c>
      <c r="Q63" s="30" t="str">
        <f t="shared" si="5"/>
        <v>00741612101</v>
      </c>
      <c r="R63" s="31">
        <f t="shared" si="6"/>
        <v>41612101</v>
      </c>
      <c r="S63" s="13" t="s">
        <v>140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13" t="s">
        <v>42</v>
      </c>
      <c r="AC63" s="11">
        <v>395</v>
      </c>
      <c r="AD63" s="11">
        <v>41612101</v>
      </c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</row>
    <row r="64" spans="1:109" ht="45" x14ac:dyDescent="0.25">
      <c r="A64" s="11">
        <v>58</v>
      </c>
      <c r="B64" s="21" t="str">
        <f t="shared" si="7"/>
        <v>207</v>
      </c>
      <c r="C64" s="22" t="str">
        <f t="shared" si="8"/>
        <v>09</v>
      </c>
      <c r="D64" s="22">
        <v>0</v>
      </c>
      <c r="E64" s="23">
        <v>1</v>
      </c>
      <c r="F64" s="22" t="str">
        <f t="shared" si="9"/>
        <v>10090</v>
      </c>
      <c r="G64" s="24">
        <f t="shared" si="10"/>
        <v>41612101</v>
      </c>
      <c r="H64" s="25">
        <v>1</v>
      </c>
      <c r="I64" s="26">
        <v>24</v>
      </c>
      <c r="J64" s="27">
        <v>1</v>
      </c>
      <c r="K64" s="28" t="str">
        <f t="shared" si="4"/>
        <v>207090110090416121011240001</v>
      </c>
      <c r="L64" s="12" t="s">
        <v>276</v>
      </c>
      <c r="M64" s="9" t="s">
        <v>99</v>
      </c>
      <c r="N64" s="29" t="str">
        <f t="shared" si="11"/>
        <v>1009041612101</v>
      </c>
      <c r="O64" s="10" t="s">
        <v>195</v>
      </c>
      <c r="P64" s="9" t="s">
        <v>134</v>
      </c>
      <c r="Q64" s="30" t="str">
        <f t="shared" si="5"/>
        <v>00741612101</v>
      </c>
      <c r="R64" s="31">
        <f t="shared" si="6"/>
        <v>41612101</v>
      </c>
      <c r="S64" s="13" t="s">
        <v>140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13" t="s">
        <v>42</v>
      </c>
      <c r="AC64" s="11">
        <v>395</v>
      </c>
      <c r="AD64" s="11">
        <v>41612101</v>
      </c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09" ht="45" x14ac:dyDescent="0.25">
      <c r="A65" s="11">
        <v>59</v>
      </c>
      <c r="B65" s="21" t="str">
        <f t="shared" si="7"/>
        <v>207</v>
      </c>
      <c r="C65" s="22" t="str">
        <f t="shared" si="8"/>
        <v>09</v>
      </c>
      <c r="D65" s="22">
        <v>0</v>
      </c>
      <c r="E65" s="23">
        <v>1</v>
      </c>
      <c r="F65" s="22" t="str">
        <f t="shared" si="9"/>
        <v>10090</v>
      </c>
      <c r="G65" s="24">
        <f t="shared" si="10"/>
        <v>41612101</v>
      </c>
      <c r="H65" s="25">
        <v>1</v>
      </c>
      <c r="I65" s="26">
        <v>24</v>
      </c>
      <c r="J65" s="27">
        <v>1</v>
      </c>
      <c r="K65" s="28" t="str">
        <f t="shared" si="4"/>
        <v>207090110090416121011240001</v>
      </c>
      <c r="L65" s="12" t="s">
        <v>276</v>
      </c>
      <c r="M65" s="9" t="s">
        <v>100</v>
      </c>
      <c r="N65" s="29" t="str">
        <f t="shared" si="11"/>
        <v>1009041612101</v>
      </c>
      <c r="O65" s="10" t="s">
        <v>196</v>
      </c>
      <c r="P65" s="9" t="s">
        <v>134</v>
      </c>
      <c r="Q65" s="30" t="str">
        <f t="shared" si="5"/>
        <v>00741612101</v>
      </c>
      <c r="R65" s="31">
        <f t="shared" si="6"/>
        <v>41612101</v>
      </c>
      <c r="S65" s="13" t="s">
        <v>140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13" t="s">
        <v>42</v>
      </c>
      <c r="AC65" s="11">
        <v>395</v>
      </c>
      <c r="AD65" s="11">
        <v>41612101</v>
      </c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09" ht="60" x14ac:dyDescent="0.25">
      <c r="A66" s="11">
        <v>60</v>
      </c>
      <c r="B66" s="21" t="str">
        <f t="shared" si="7"/>
        <v>207</v>
      </c>
      <c r="C66" s="22" t="str">
        <f t="shared" si="8"/>
        <v>09</v>
      </c>
      <c r="D66" s="22">
        <v>0</v>
      </c>
      <c r="E66" s="23">
        <v>1</v>
      </c>
      <c r="F66" s="22" t="str">
        <f t="shared" si="9"/>
        <v>10090</v>
      </c>
      <c r="G66" s="24">
        <f t="shared" si="10"/>
        <v>41612101</v>
      </c>
      <c r="H66" s="25">
        <v>1</v>
      </c>
      <c r="I66" s="26">
        <v>24</v>
      </c>
      <c r="J66" s="27">
        <v>1</v>
      </c>
      <c r="K66" s="28" t="str">
        <f t="shared" si="4"/>
        <v>207090110090416121011240001</v>
      </c>
      <c r="L66" s="12" t="s">
        <v>276</v>
      </c>
      <c r="M66" s="9" t="s">
        <v>101</v>
      </c>
      <c r="N66" s="29" t="str">
        <f t="shared" si="11"/>
        <v>1009041612101</v>
      </c>
      <c r="O66" s="10" t="s">
        <v>197</v>
      </c>
      <c r="P66" s="9" t="s">
        <v>134</v>
      </c>
      <c r="Q66" s="30" t="str">
        <f t="shared" si="5"/>
        <v>00741612101</v>
      </c>
      <c r="R66" s="31">
        <f t="shared" si="6"/>
        <v>41612101</v>
      </c>
      <c r="S66" s="13" t="s">
        <v>140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13" t="s">
        <v>42</v>
      </c>
      <c r="AC66" s="11">
        <v>395</v>
      </c>
      <c r="AD66" s="11">
        <v>41612101</v>
      </c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</row>
    <row r="67" spans="1:109" ht="60" x14ac:dyDescent="0.25">
      <c r="A67" s="11">
        <v>61</v>
      </c>
      <c r="B67" s="21" t="str">
        <f t="shared" si="7"/>
        <v>207</v>
      </c>
      <c r="C67" s="22" t="str">
        <f t="shared" si="8"/>
        <v>09</v>
      </c>
      <c r="D67" s="22">
        <v>0</v>
      </c>
      <c r="E67" s="23">
        <v>1</v>
      </c>
      <c r="F67" s="22" t="str">
        <f t="shared" si="9"/>
        <v>10090</v>
      </c>
      <c r="G67" s="24">
        <f t="shared" si="10"/>
        <v>41612101</v>
      </c>
      <c r="H67" s="25">
        <v>1</v>
      </c>
      <c r="I67" s="26">
        <v>24</v>
      </c>
      <c r="J67" s="27">
        <v>1</v>
      </c>
      <c r="K67" s="28" t="str">
        <f t="shared" si="4"/>
        <v>207090110090416121011240001</v>
      </c>
      <c r="L67" s="12" t="s">
        <v>276</v>
      </c>
      <c r="M67" s="9" t="s">
        <v>102</v>
      </c>
      <c r="N67" s="29" t="str">
        <f t="shared" si="11"/>
        <v>1009041612101</v>
      </c>
      <c r="O67" s="10" t="s">
        <v>198</v>
      </c>
      <c r="P67" s="9" t="s">
        <v>134</v>
      </c>
      <c r="Q67" s="30" t="str">
        <f t="shared" si="5"/>
        <v>00741612101</v>
      </c>
      <c r="R67" s="31">
        <f t="shared" si="6"/>
        <v>41612101</v>
      </c>
      <c r="S67" s="13" t="s">
        <v>140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13" t="s">
        <v>42</v>
      </c>
      <c r="AC67" s="11">
        <v>395</v>
      </c>
      <c r="AD67" s="11">
        <v>41612101</v>
      </c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</row>
    <row r="68" spans="1:109" ht="45" x14ac:dyDescent="0.25">
      <c r="A68" s="11">
        <v>62</v>
      </c>
      <c r="B68" s="21" t="str">
        <f t="shared" si="7"/>
        <v>207</v>
      </c>
      <c r="C68" s="22" t="str">
        <f t="shared" si="8"/>
        <v>09</v>
      </c>
      <c r="D68" s="22">
        <v>0</v>
      </c>
      <c r="E68" s="23">
        <v>1</v>
      </c>
      <c r="F68" s="22" t="str">
        <f t="shared" si="9"/>
        <v>10090</v>
      </c>
      <c r="G68" s="24">
        <f t="shared" si="10"/>
        <v>41612101</v>
      </c>
      <c r="H68" s="25">
        <v>1</v>
      </c>
      <c r="I68" s="26">
        <v>24</v>
      </c>
      <c r="J68" s="27">
        <v>1</v>
      </c>
      <c r="K68" s="28" t="str">
        <f t="shared" si="4"/>
        <v>207090110090416121011240001</v>
      </c>
      <c r="L68" s="12" t="s">
        <v>276</v>
      </c>
      <c r="M68" s="9" t="s">
        <v>103</v>
      </c>
      <c r="N68" s="29" t="str">
        <f t="shared" si="11"/>
        <v>1009041612101</v>
      </c>
      <c r="O68" s="10" t="s">
        <v>199</v>
      </c>
      <c r="P68" s="9" t="s">
        <v>134</v>
      </c>
      <c r="Q68" s="30" t="str">
        <f t="shared" si="5"/>
        <v>00741612101</v>
      </c>
      <c r="R68" s="31">
        <f t="shared" si="6"/>
        <v>41612101</v>
      </c>
      <c r="S68" s="13" t="s">
        <v>140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13" t="s">
        <v>42</v>
      </c>
      <c r="AC68" s="11">
        <v>395</v>
      </c>
      <c r="AD68" s="11">
        <v>41612101</v>
      </c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</row>
    <row r="69" spans="1:109" ht="195" x14ac:dyDescent="0.25">
      <c r="A69" s="11">
        <v>63</v>
      </c>
      <c r="B69" s="21" t="str">
        <f t="shared" si="7"/>
        <v>208</v>
      </c>
      <c r="C69" s="22" t="str">
        <f t="shared" si="8"/>
        <v>09</v>
      </c>
      <c r="D69" s="22">
        <v>0</v>
      </c>
      <c r="E69" s="23">
        <v>1</v>
      </c>
      <c r="F69" s="22" t="str">
        <f t="shared" si="9"/>
        <v>09000</v>
      </c>
      <c r="G69" s="24">
        <f t="shared" si="10"/>
        <v>41612101</v>
      </c>
      <c r="H69" s="25">
        <v>1</v>
      </c>
      <c r="I69" s="26">
        <v>24</v>
      </c>
      <c r="J69" s="27">
        <v>1</v>
      </c>
      <c r="K69" s="28" t="str">
        <f t="shared" si="4"/>
        <v>208090109000416121011240001</v>
      </c>
      <c r="L69" s="12" t="s">
        <v>277</v>
      </c>
      <c r="M69" s="9" t="s">
        <v>104</v>
      </c>
      <c r="N69" s="29" t="str">
        <f t="shared" si="11"/>
        <v>0900041612101</v>
      </c>
      <c r="O69" s="10" t="s">
        <v>200</v>
      </c>
      <c r="P69" s="9" t="s">
        <v>135</v>
      </c>
      <c r="Q69" s="30" t="str">
        <f t="shared" si="5"/>
        <v>00841612101</v>
      </c>
      <c r="R69" s="31">
        <f t="shared" si="6"/>
        <v>41612101</v>
      </c>
      <c r="S69" s="13" t="s">
        <v>140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13" t="s">
        <v>42</v>
      </c>
      <c r="AC69" s="11">
        <v>395</v>
      </c>
      <c r="AD69" s="11">
        <v>41612101</v>
      </c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</row>
    <row r="70" spans="1:109" ht="150" x14ac:dyDescent="0.25">
      <c r="A70" s="11">
        <v>64</v>
      </c>
      <c r="B70" s="21" t="str">
        <f t="shared" si="7"/>
        <v>218</v>
      </c>
      <c r="C70" s="22" t="str">
        <f t="shared" si="8"/>
        <v>09</v>
      </c>
      <c r="D70" s="22">
        <v>0</v>
      </c>
      <c r="E70" s="23">
        <v>1</v>
      </c>
      <c r="F70" s="22" t="str">
        <f t="shared" si="9"/>
        <v>09030</v>
      </c>
      <c r="G70" s="24">
        <f t="shared" si="10"/>
        <v>41612101</v>
      </c>
      <c r="H70" s="25">
        <v>1</v>
      </c>
      <c r="I70" s="26">
        <v>24</v>
      </c>
      <c r="J70" s="27">
        <v>1</v>
      </c>
      <c r="K70" s="28" t="str">
        <f t="shared" si="4"/>
        <v>218090109030416121011240001</v>
      </c>
      <c r="L70" s="12" t="s">
        <v>278</v>
      </c>
      <c r="M70" s="9" t="s">
        <v>106</v>
      </c>
      <c r="N70" s="29" t="str">
        <f t="shared" si="11"/>
        <v>0903041612101</v>
      </c>
      <c r="O70" s="10" t="s">
        <v>201</v>
      </c>
      <c r="P70" s="9" t="s">
        <v>136</v>
      </c>
      <c r="Q70" s="30" t="str">
        <f t="shared" si="5"/>
        <v>01841612101</v>
      </c>
      <c r="R70" s="31">
        <f t="shared" si="6"/>
        <v>41612101</v>
      </c>
      <c r="S70" s="13" t="s">
        <v>140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13" t="s">
        <v>42</v>
      </c>
      <c r="AC70" s="11">
        <v>395</v>
      </c>
      <c r="AD70" s="11">
        <v>41612101</v>
      </c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</row>
    <row r="71" spans="1:109" ht="150" x14ac:dyDescent="0.25">
      <c r="A71" s="11">
        <v>65</v>
      </c>
      <c r="B71" s="21" t="str">
        <f t="shared" si="7"/>
        <v>218</v>
      </c>
      <c r="C71" s="22" t="str">
        <f t="shared" si="8"/>
        <v>09</v>
      </c>
      <c r="D71" s="22">
        <v>0</v>
      </c>
      <c r="E71" s="23">
        <v>1</v>
      </c>
      <c r="F71" s="22" t="str">
        <f t="shared" si="9"/>
        <v>45136</v>
      </c>
      <c r="G71" s="24">
        <f t="shared" si="10"/>
        <v>41612101</v>
      </c>
      <c r="H71" s="25">
        <v>1</v>
      </c>
      <c r="I71" s="26">
        <v>24</v>
      </c>
      <c r="J71" s="27">
        <v>1</v>
      </c>
      <c r="K71" s="28" t="str">
        <f t="shared" ref="K71:K88" si="16">CONCATENATE(B71,C71,D71,E71,F71,G71,H71,I71,"000",J71)</f>
        <v>218090145136416121011240001</v>
      </c>
      <c r="L71" s="12" t="s">
        <v>279</v>
      </c>
      <c r="M71" s="9" t="s">
        <v>107</v>
      </c>
      <c r="N71" s="29" t="str">
        <f t="shared" ref="N71:N88" si="17">MID(O71,4,5)&amp;AD71</f>
        <v>4513641612101</v>
      </c>
      <c r="O71" s="10" t="s">
        <v>202</v>
      </c>
      <c r="P71" s="9" t="s">
        <v>136</v>
      </c>
      <c r="Q71" s="30" t="str">
        <f t="shared" ref="Q71:Q88" si="18">0&amp;MID(O71,2,2)&amp;AD71</f>
        <v>01841612101</v>
      </c>
      <c r="R71" s="31">
        <f t="shared" ref="R71:R88" si="19">AD71</f>
        <v>41612101</v>
      </c>
      <c r="S71" s="13" t="s">
        <v>140</v>
      </c>
      <c r="T71" s="40">
        <v>0</v>
      </c>
      <c r="U71" s="40">
        <v>0</v>
      </c>
      <c r="V71" s="40">
        <v>702174.18</v>
      </c>
      <c r="W71" s="40">
        <v>702174.18</v>
      </c>
      <c r="X71" s="40">
        <v>0</v>
      </c>
      <c r="Y71" s="40">
        <v>0</v>
      </c>
      <c r="Z71" s="40">
        <v>0</v>
      </c>
      <c r="AA71" s="13" t="s">
        <v>42</v>
      </c>
      <c r="AC71" s="11">
        <v>395</v>
      </c>
      <c r="AD71" s="11">
        <v>41612101</v>
      </c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</row>
    <row r="72" spans="1:109" ht="165" x14ac:dyDescent="0.25">
      <c r="A72" s="11">
        <v>66</v>
      </c>
      <c r="B72" s="21" t="str">
        <f t="shared" ref="B72:B88" si="20">MID(O72,1,3)</f>
        <v>218</v>
      </c>
      <c r="C72" s="22" t="str">
        <f t="shared" ref="C72:C88" si="21">MID(O72,9,2)</f>
        <v>09</v>
      </c>
      <c r="D72" s="22">
        <v>0</v>
      </c>
      <c r="E72" s="23">
        <v>1</v>
      </c>
      <c r="F72" s="22" t="str">
        <f t="shared" ref="F72:F88" si="22">MID(O72,4,5)</f>
        <v>73000</v>
      </c>
      <c r="G72" s="24">
        <f t="shared" ref="G72:G88" si="23">AD72</f>
        <v>41612101</v>
      </c>
      <c r="H72" s="25">
        <v>1</v>
      </c>
      <c r="I72" s="26">
        <v>24</v>
      </c>
      <c r="J72" s="27">
        <v>1</v>
      </c>
      <c r="K72" s="28" t="str">
        <f t="shared" si="16"/>
        <v>218090173000416121011240001</v>
      </c>
      <c r="L72" s="12" t="s">
        <v>280</v>
      </c>
      <c r="M72" s="9" t="s">
        <v>105</v>
      </c>
      <c r="N72" s="29" t="str">
        <f t="shared" si="17"/>
        <v>7300041612101</v>
      </c>
      <c r="O72" s="10" t="s">
        <v>203</v>
      </c>
      <c r="P72" s="9" t="s">
        <v>105</v>
      </c>
      <c r="Q72" s="30" t="str">
        <f t="shared" si="18"/>
        <v>01841612101</v>
      </c>
      <c r="R72" s="31">
        <f t="shared" si="19"/>
        <v>41612101</v>
      </c>
      <c r="S72" s="13" t="s">
        <v>140</v>
      </c>
      <c r="T72" s="40">
        <v>0</v>
      </c>
      <c r="U72" s="40">
        <v>0</v>
      </c>
      <c r="V72" s="40">
        <v>12423358.970000001</v>
      </c>
      <c r="W72" s="40">
        <v>12423358.970000001</v>
      </c>
      <c r="X72" s="40">
        <v>0</v>
      </c>
      <c r="Y72" s="40">
        <v>0</v>
      </c>
      <c r="Z72" s="40">
        <v>0</v>
      </c>
      <c r="AA72" s="13" t="s">
        <v>42</v>
      </c>
      <c r="AC72" s="11">
        <v>395</v>
      </c>
      <c r="AD72" s="11">
        <v>41612101</v>
      </c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</row>
    <row r="73" spans="1:109" ht="135" x14ac:dyDescent="0.25">
      <c r="A73" s="11">
        <v>67</v>
      </c>
      <c r="B73" s="21" t="str">
        <f t="shared" si="20"/>
        <v>219</v>
      </c>
      <c r="C73" s="22" t="str">
        <f t="shared" si="21"/>
        <v>09</v>
      </c>
      <c r="D73" s="22">
        <v>0</v>
      </c>
      <c r="E73" s="23">
        <v>1</v>
      </c>
      <c r="F73" s="22" t="str">
        <f t="shared" si="22"/>
        <v>55060</v>
      </c>
      <c r="G73" s="24">
        <f t="shared" si="23"/>
        <v>41612101</v>
      </c>
      <c r="H73" s="25">
        <v>1</v>
      </c>
      <c r="I73" s="26">
        <v>24</v>
      </c>
      <c r="J73" s="27">
        <v>1</v>
      </c>
      <c r="K73" s="28" t="str">
        <f t="shared" si="16"/>
        <v>219090155060416121011240001</v>
      </c>
      <c r="L73" s="12" t="s">
        <v>281</v>
      </c>
      <c r="M73" s="9" t="s">
        <v>108</v>
      </c>
      <c r="N73" s="29" t="str">
        <f t="shared" si="17"/>
        <v>5506041612101</v>
      </c>
      <c r="O73" s="10" t="s">
        <v>204</v>
      </c>
      <c r="P73" s="9" t="s">
        <v>137</v>
      </c>
      <c r="Q73" s="30" t="str">
        <f t="shared" si="18"/>
        <v>01941612101</v>
      </c>
      <c r="R73" s="31">
        <f t="shared" si="19"/>
        <v>41612101</v>
      </c>
      <c r="S73" s="13" t="s">
        <v>140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13" t="s">
        <v>42</v>
      </c>
      <c r="AC73" s="11">
        <v>395</v>
      </c>
      <c r="AD73" s="11">
        <v>41612101</v>
      </c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</row>
    <row r="74" spans="1:109" ht="105" x14ac:dyDescent="0.25">
      <c r="A74" s="11">
        <v>68</v>
      </c>
      <c r="B74" s="21" t="str">
        <f t="shared" si="20"/>
        <v>219</v>
      </c>
      <c r="C74" s="22" t="str">
        <f t="shared" si="21"/>
        <v>09</v>
      </c>
      <c r="D74" s="22">
        <v>0</v>
      </c>
      <c r="E74" s="23">
        <v>1</v>
      </c>
      <c r="F74" s="22" t="str">
        <f t="shared" si="22"/>
        <v>55093</v>
      </c>
      <c r="G74" s="24">
        <f t="shared" si="23"/>
        <v>41612101</v>
      </c>
      <c r="H74" s="25">
        <v>1</v>
      </c>
      <c r="I74" s="26">
        <v>24</v>
      </c>
      <c r="J74" s="27">
        <v>1</v>
      </c>
      <c r="K74" s="28" t="str">
        <f t="shared" si="16"/>
        <v>219090155093416121011240001</v>
      </c>
      <c r="L74" s="12" t="s">
        <v>282</v>
      </c>
      <c r="M74" s="9" t="s">
        <v>109</v>
      </c>
      <c r="N74" s="29" t="str">
        <f t="shared" si="17"/>
        <v>5509341612101</v>
      </c>
      <c r="O74" s="10" t="s">
        <v>205</v>
      </c>
      <c r="P74" s="9" t="s">
        <v>137</v>
      </c>
      <c r="Q74" s="30" t="str">
        <f t="shared" si="18"/>
        <v>01941612101</v>
      </c>
      <c r="R74" s="31">
        <f t="shared" si="19"/>
        <v>41612101</v>
      </c>
      <c r="S74" s="13" t="s">
        <v>140</v>
      </c>
      <c r="T74" s="40">
        <v>0</v>
      </c>
      <c r="U74" s="40">
        <v>0</v>
      </c>
      <c r="V74" s="40">
        <v>-35007594.119999997</v>
      </c>
      <c r="W74" s="40">
        <v>-35007594.119999997</v>
      </c>
      <c r="X74" s="40">
        <v>0</v>
      </c>
      <c r="Y74" s="40">
        <v>0</v>
      </c>
      <c r="Z74" s="40">
        <v>0</v>
      </c>
      <c r="AA74" s="13" t="s">
        <v>42</v>
      </c>
      <c r="AC74" s="11">
        <v>395</v>
      </c>
      <c r="AD74" s="11">
        <v>41612101</v>
      </c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</row>
    <row r="75" spans="1:109" ht="180" x14ac:dyDescent="0.25">
      <c r="A75" s="11">
        <v>69</v>
      </c>
      <c r="B75" s="21" t="str">
        <f t="shared" si="20"/>
        <v>219</v>
      </c>
      <c r="C75" s="22" t="str">
        <f t="shared" si="21"/>
        <v>09</v>
      </c>
      <c r="D75" s="22">
        <v>0</v>
      </c>
      <c r="E75" s="23">
        <v>1</v>
      </c>
      <c r="F75" s="22" t="str">
        <f t="shared" si="22"/>
        <v>55095</v>
      </c>
      <c r="G75" s="24">
        <f t="shared" si="23"/>
        <v>41612101</v>
      </c>
      <c r="H75" s="25">
        <v>1</v>
      </c>
      <c r="I75" s="26">
        <v>24</v>
      </c>
      <c r="J75" s="27">
        <v>1</v>
      </c>
      <c r="K75" s="28" t="str">
        <f t="shared" si="16"/>
        <v>219090155095416121011240001</v>
      </c>
      <c r="L75" s="12" t="s">
        <v>283</v>
      </c>
      <c r="M75" s="9" t="s">
        <v>110</v>
      </c>
      <c r="N75" s="29" t="str">
        <f t="shared" si="17"/>
        <v>5509541612101</v>
      </c>
      <c r="O75" s="10" t="s">
        <v>206</v>
      </c>
      <c r="P75" s="9" t="s">
        <v>137</v>
      </c>
      <c r="Q75" s="30" t="str">
        <f t="shared" si="18"/>
        <v>01941612101</v>
      </c>
      <c r="R75" s="31">
        <f t="shared" si="19"/>
        <v>41612101</v>
      </c>
      <c r="S75" s="13" t="s">
        <v>140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13" t="s">
        <v>42</v>
      </c>
      <c r="AC75" s="11">
        <v>395</v>
      </c>
      <c r="AD75" s="11">
        <v>41612101</v>
      </c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</row>
    <row r="76" spans="1:109" ht="105" x14ac:dyDescent="0.25">
      <c r="A76" s="11">
        <v>70</v>
      </c>
      <c r="B76" s="21" t="str">
        <f t="shared" si="20"/>
        <v>219</v>
      </c>
      <c r="C76" s="22" t="str">
        <f t="shared" si="21"/>
        <v>09</v>
      </c>
      <c r="D76" s="22">
        <v>0</v>
      </c>
      <c r="E76" s="23">
        <v>1</v>
      </c>
      <c r="F76" s="22" t="str">
        <f t="shared" si="22"/>
        <v>55136</v>
      </c>
      <c r="G76" s="24">
        <f t="shared" si="23"/>
        <v>41612101</v>
      </c>
      <c r="H76" s="25">
        <v>1</v>
      </c>
      <c r="I76" s="26">
        <v>24</v>
      </c>
      <c r="J76" s="27">
        <v>1</v>
      </c>
      <c r="K76" s="28" t="str">
        <f t="shared" si="16"/>
        <v>219090155136416121011240001</v>
      </c>
      <c r="L76" s="12" t="s">
        <v>284</v>
      </c>
      <c r="M76" s="9" t="s">
        <v>111</v>
      </c>
      <c r="N76" s="29" t="str">
        <f t="shared" si="17"/>
        <v>5513641612101</v>
      </c>
      <c r="O76" s="10" t="s">
        <v>207</v>
      </c>
      <c r="P76" s="9" t="s">
        <v>137</v>
      </c>
      <c r="Q76" s="30" t="str">
        <f t="shared" si="18"/>
        <v>01941612101</v>
      </c>
      <c r="R76" s="31">
        <f t="shared" si="19"/>
        <v>41612101</v>
      </c>
      <c r="S76" s="13" t="s">
        <v>140</v>
      </c>
      <c r="T76" s="40">
        <v>0</v>
      </c>
      <c r="U76" s="40">
        <v>0</v>
      </c>
      <c r="V76" s="40">
        <v>-717699.24</v>
      </c>
      <c r="W76" s="40">
        <v>-717699.24</v>
      </c>
      <c r="X76" s="40">
        <v>0</v>
      </c>
      <c r="Y76" s="40">
        <v>0</v>
      </c>
      <c r="Z76" s="40">
        <v>0</v>
      </c>
      <c r="AA76" s="13" t="s">
        <v>42</v>
      </c>
      <c r="AC76" s="11">
        <v>395</v>
      </c>
      <c r="AD76" s="11">
        <v>41612101</v>
      </c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</row>
    <row r="77" spans="1:109" ht="150" x14ac:dyDescent="0.25">
      <c r="A77" s="11">
        <v>71</v>
      </c>
      <c r="B77" s="21" t="str">
        <f t="shared" si="20"/>
        <v>219</v>
      </c>
      <c r="C77" s="22" t="str">
        <f t="shared" si="21"/>
        <v>09</v>
      </c>
      <c r="D77" s="22">
        <v>0</v>
      </c>
      <c r="E77" s="23">
        <v>1</v>
      </c>
      <c r="F77" s="22" t="str">
        <f t="shared" si="22"/>
        <v>55231</v>
      </c>
      <c r="G77" s="24">
        <f t="shared" si="23"/>
        <v>41612101</v>
      </c>
      <c r="H77" s="25">
        <v>1</v>
      </c>
      <c r="I77" s="26">
        <v>24</v>
      </c>
      <c r="J77" s="27">
        <v>1</v>
      </c>
      <c r="K77" s="28" t="str">
        <f t="shared" si="16"/>
        <v>219090155231416121011240001</v>
      </c>
      <c r="L77" s="12" t="s">
        <v>285</v>
      </c>
      <c r="M77" s="9" t="s">
        <v>112</v>
      </c>
      <c r="N77" s="29" t="str">
        <f t="shared" si="17"/>
        <v>5523141612101</v>
      </c>
      <c r="O77" s="10" t="s">
        <v>208</v>
      </c>
      <c r="P77" s="9" t="s">
        <v>137</v>
      </c>
      <c r="Q77" s="30" t="str">
        <f t="shared" si="18"/>
        <v>01941612101</v>
      </c>
      <c r="R77" s="31">
        <f t="shared" si="19"/>
        <v>41612101</v>
      </c>
      <c r="S77" s="13" t="s">
        <v>140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13" t="s">
        <v>42</v>
      </c>
      <c r="AC77" s="11">
        <v>395</v>
      </c>
      <c r="AD77" s="11">
        <v>41612101</v>
      </c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</row>
    <row r="78" spans="1:109" ht="105" x14ac:dyDescent="0.25">
      <c r="A78" s="11">
        <v>72</v>
      </c>
      <c r="B78" s="21" t="str">
        <f t="shared" si="20"/>
        <v>219</v>
      </c>
      <c r="C78" s="22" t="str">
        <f t="shared" si="21"/>
        <v>09</v>
      </c>
      <c r="D78" s="22">
        <v>0</v>
      </c>
      <c r="E78" s="23">
        <v>1</v>
      </c>
      <c r="F78" s="22" t="str">
        <f t="shared" si="22"/>
        <v>55257</v>
      </c>
      <c r="G78" s="24">
        <f t="shared" si="23"/>
        <v>41612101</v>
      </c>
      <c r="H78" s="25">
        <v>1</v>
      </c>
      <c r="I78" s="26">
        <v>24</v>
      </c>
      <c r="J78" s="27">
        <v>1</v>
      </c>
      <c r="K78" s="28" t="str">
        <f t="shared" si="16"/>
        <v>219090155257416121011240001</v>
      </c>
      <c r="L78" s="12" t="s">
        <v>286</v>
      </c>
      <c r="M78" s="9" t="s">
        <v>113</v>
      </c>
      <c r="N78" s="29" t="str">
        <f t="shared" si="17"/>
        <v>5525741612101</v>
      </c>
      <c r="O78" s="10" t="s">
        <v>209</v>
      </c>
      <c r="P78" s="9" t="s">
        <v>137</v>
      </c>
      <c r="Q78" s="30" t="str">
        <f t="shared" si="18"/>
        <v>01941612101</v>
      </c>
      <c r="R78" s="31">
        <f t="shared" si="19"/>
        <v>41612101</v>
      </c>
      <c r="S78" s="13" t="s">
        <v>140</v>
      </c>
      <c r="T78" s="40">
        <v>0</v>
      </c>
      <c r="U78" s="40">
        <v>0</v>
      </c>
      <c r="V78" s="40">
        <v>-1465497.89</v>
      </c>
      <c r="W78" s="40">
        <v>-1465497.89</v>
      </c>
      <c r="X78" s="40">
        <v>0</v>
      </c>
      <c r="Y78" s="40">
        <v>0</v>
      </c>
      <c r="Z78" s="40">
        <v>0</v>
      </c>
      <c r="AA78" s="13" t="s">
        <v>42</v>
      </c>
      <c r="AC78" s="11">
        <v>395</v>
      </c>
      <c r="AD78" s="11">
        <v>41612101</v>
      </c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</row>
    <row r="79" spans="1:109" ht="150" x14ac:dyDescent="0.25">
      <c r="A79" s="11">
        <v>73</v>
      </c>
      <c r="B79" s="21" t="str">
        <f t="shared" si="20"/>
        <v>219</v>
      </c>
      <c r="C79" s="22" t="str">
        <f t="shared" si="21"/>
        <v>09</v>
      </c>
      <c r="D79" s="22">
        <v>0</v>
      </c>
      <c r="E79" s="23">
        <v>1</v>
      </c>
      <c r="F79" s="22" t="str">
        <f t="shared" si="22"/>
        <v>55258</v>
      </c>
      <c r="G79" s="24">
        <f t="shared" si="23"/>
        <v>41612101</v>
      </c>
      <c r="H79" s="25">
        <v>1</v>
      </c>
      <c r="I79" s="26">
        <v>24</v>
      </c>
      <c r="J79" s="27">
        <v>1</v>
      </c>
      <c r="K79" s="28" t="str">
        <f t="shared" si="16"/>
        <v>219090155258416121011240001</v>
      </c>
      <c r="L79" s="12" t="s">
        <v>287</v>
      </c>
      <c r="M79" s="9" t="s">
        <v>114</v>
      </c>
      <c r="N79" s="29" t="str">
        <f t="shared" si="17"/>
        <v>5525841612101</v>
      </c>
      <c r="O79" s="10" t="s">
        <v>210</v>
      </c>
      <c r="P79" s="9" t="s">
        <v>137</v>
      </c>
      <c r="Q79" s="30" t="str">
        <f t="shared" si="18"/>
        <v>01941612101</v>
      </c>
      <c r="R79" s="31">
        <f t="shared" si="19"/>
        <v>41612101</v>
      </c>
      <c r="S79" s="13" t="s">
        <v>140</v>
      </c>
      <c r="T79" s="40">
        <v>0</v>
      </c>
      <c r="U79" s="40">
        <v>0</v>
      </c>
      <c r="V79" s="40">
        <v>-420430.08000000002</v>
      </c>
      <c r="W79" s="40">
        <v>-420430.08000000002</v>
      </c>
      <c r="X79" s="40">
        <v>0</v>
      </c>
      <c r="Y79" s="40">
        <v>0</v>
      </c>
      <c r="Z79" s="40">
        <v>0</v>
      </c>
      <c r="AA79" s="13" t="s">
        <v>42</v>
      </c>
      <c r="AC79" s="11">
        <v>395</v>
      </c>
      <c r="AD79" s="11">
        <v>41612101</v>
      </c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</row>
    <row r="80" spans="1:109" ht="135" x14ac:dyDescent="0.25">
      <c r="A80" s="11">
        <v>74</v>
      </c>
      <c r="B80" s="21" t="str">
        <f t="shared" si="20"/>
        <v>219</v>
      </c>
      <c r="C80" s="22" t="str">
        <f t="shared" si="21"/>
        <v>09</v>
      </c>
      <c r="D80" s="22">
        <v>0</v>
      </c>
      <c r="E80" s="23">
        <v>1</v>
      </c>
      <c r="F80" s="22" t="str">
        <f t="shared" si="22"/>
        <v>55622</v>
      </c>
      <c r="G80" s="24">
        <f t="shared" si="23"/>
        <v>41612101</v>
      </c>
      <c r="H80" s="25">
        <v>1</v>
      </c>
      <c r="I80" s="26">
        <v>24</v>
      </c>
      <c r="J80" s="27">
        <v>1</v>
      </c>
      <c r="K80" s="28" t="str">
        <f t="shared" si="16"/>
        <v>219090155622416121011240001</v>
      </c>
      <c r="L80" s="12" t="s">
        <v>288</v>
      </c>
      <c r="M80" s="9" t="s">
        <v>115</v>
      </c>
      <c r="N80" s="29" t="str">
        <f t="shared" si="17"/>
        <v>5562241612101</v>
      </c>
      <c r="O80" s="10" t="s">
        <v>211</v>
      </c>
      <c r="P80" s="9" t="s">
        <v>137</v>
      </c>
      <c r="Q80" s="30" t="str">
        <f t="shared" si="18"/>
        <v>01941612101</v>
      </c>
      <c r="R80" s="31">
        <f t="shared" si="19"/>
        <v>41612101</v>
      </c>
      <c r="S80" s="13" t="s">
        <v>140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13" t="s">
        <v>42</v>
      </c>
      <c r="AC80" s="11">
        <v>395</v>
      </c>
      <c r="AD80" s="11">
        <v>41612101</v>
      </c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ht="165" x14ac:dyDescent="0.25">
      <c r="A81" s="11">
        <v>75</v>
      </c>
      <c r="B81" s="21" t="str">
        <f t="shared" si="20"/>
        <v>219</v>
      </c>
      <c r="C81" s="22" t="str">
        <f t="shared" si="21"/>
        <v>09</v>
      </c>
      <c r="D81" s="22">
        <v>0</v>
      </c>
      <c r="E81" s="23">
        <v>1</v>
      </c>
      <c r="F81" s="22" t="str">
        <f t="shared" si="22"/>
        <v>55841</v>
      </c>
      <c r="G81" s="24">
        <f t="shared" si="23"/>
        <v>41612101</v>
      </c>
      <c r="H81" s="25">
        <v>1</v>
      </c>
      <c r="I81" s="26">
        <v>24</v>
      </c>
      <c r="J81" s="27">
        <v>1</v>
      </c>
      <c r="K81" s="28" t="str">
        <f t="shared" si="16"/>
        <v>219090155841416121011240001</v>
      </c>
      <c r="L81" s="12" t="s">
        <v>289</v>
      </c>
      <c r="M81" s="9" t="s">
        <v>116</v>
      </c>
      <c r="N81" s="29" t="str">
        <f t="shared" si="17"/>
        <v>5584141612101</v>
      </c>
      <c r="O81" s="10" t="s">
        <v>212</v>
      </c>
      <c r="P81" s="9" t="s">
        <v>137</v>
      </c>
      <c r="Q81" s="30" t="str">
        <f t="shared" si="18"/>
        <v>01941612101</v>
      </c>
      <c r="R81" s="31">
        <f t="shared" si="19"/>
        <v>41612101</v>
      </c>
      <c r="S81" s="13" t="s">
        <v>140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13" t="s">
        <v>42</v>
      </c>
      <c r="AC81" s="11">
        <v>395</v>
      </c>
      <c r="AD81" s="11">
        <v>41612101</v>
      </c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</row>
    <row r="82" spans="1:109" ht="255" x14ac:dyDescent="0.25">
      <c r="A82" s="11">
        <v>76</v>
      </c>
      <c r="B82" s="21" t="str">
        <f t="shared" si="20"/>
        <v>219</v>
      </c>
      <c r="C82" s="22" t="str">
        <f t="shared" si="21"/>
        <v>09</v>
      </c>
      <c r="D82" s="22">
        <v>0</v>
      </c>
      <c r="E82" s="23">
        <v>1</v>
      </c>
      <c r="F82" s="22" t="str">
        <f t="shared" si="22"/>
        <v>55849</v>
      </c>
      <c r="G82" s="24">
        <f t="shared" si="23"/>
        <v>41612101</v>
      </c>
      <c r="H82" s="25">
        <v>1</v>
      </c>
      <c r="I82" s="26">
        <v>24</v>
      </c>
      <c r="J82" s="27">
        <v>1</v>
      </c>
      <c r="K82" s="28" t="str">
        <f t="shared" si="16"/>
        <v>219090155849416121011240001</v>
      </c>
      <c r="L82" s="12" t="s">
        <v>290</v>
      </c>
      <c r="M82" s="9" t="s">
        <v>117</v>
      </c>
      <c r="N82" s="29" t="str">
        <f t="shared" si="17"/>
        <v>5584941612101</v>
      </c>
      <c r="O82" s="10" t="s">
        <v>213</v>
      </c>
      <c r="P82" s="9" t="s">
        <v>137</v>
      </c>
      <c r="Q82" s="30" t="str">
        <f t="shared" si="18"/>
        <v>01941612101</v>
      </c>
      <c r="R82" s="31">
        <f t="shared" si="19"/>
        <v>41612101</v>
      </c>
      <c r="S82" s="13" t="s">
        <v>140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13" t="s">
        <v>42</v>
      </c>
      <c r="AC82" s="11">
        <v>395</v>
      </c>
      <c r="AD82" s="11">
        <v>41612101</v>
      </c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</row>
    <row r="83" spans="1:109" ht="165" x14ac:dyDescent="0.25">
      <c r="A83" s="11">
        <v>77</v>
      </c>
      <c r="B83" s="21" t="str">
        <f t="shared" si="20"/>
        <v>219</v>
      </c>
      <c r="C83" s="22" t="str">
        <f t="shared" si="21"/>
        <v>09</v>
      </c>
      <c r="D83" s="22">
        <v>0</v>
      </c>
      <c r="E83" s="23">
        <v>1</v>
      </c>
      <c r="F83" s="22" t="str">
        <f t="shared" si="22"/>
        <v>55854</v>
      </c>
      <c r="G83" s="24">
        <f t="shared" si="23"/>
        <v>41612101</v>
      </c>
      <c r="H83" s="25">
        <v>1</v>
      </c>
      <c r="I83" s="26">
        <v>24</v>
      </c>
      <c r="J83" s="27">
        <v>1</v>
      </c>
      <c r="K83" s="28" t="str">
        <f t="shared" si="16"/>
        <v>219090155854416121011240001</v>
      </c>
      <c r="L83" s="12" t="s">
        <v>291</v>
      </c>
      <c r="M83" s="9" t="s">
        <v>118</v>
      </c>
      <c r="N83" s="29" t="str">
        <f t="shared" si="17"/>
        <v>5585441612101</v>
      </c>
      <c r="O83" s="10" t="s">
        <v>214</v>
      </c>
      <c r="P83" s="9" t="s">
        <v>137</v>
      </c>
      <c r="Q83" s="30" t="str">
        <f t="shared" si="18"/>
        <v>01941612101</v>
      </c>
      <c r="R83" s="31">
        <f t="shared" si="19"/>
        <v>41612101</v>
      </c>
      <c r="S83" s="13" t="s">
        <v>140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13" t="s">
        <v>42</v>
      </c>
      <c r="AC83" s="11">
        <v>395</v>
      </c>
      <c r="AD83" s="11">
        <v>41612101</v>
      </c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</row>
    <row r="84" spans="1:109" ht="105" x14ac:dyDescent="0.25">
      <c r="A84" s="11">
        <v>78</v>
      </c>
      <c r="B84" s="21" t="str">
        <f t="shared" si="20"/>
        <v>219</v>
      </c>
      <c r="C84" s="22" t="str">
        <f t="shared" si="21"/>
        <v>09</v>
      </c>
      <c r="D84" s="22">
        <v>0</v>
      </c>
      <c r="E84" s="23">
        <v>1</v>
      </c>
      <c r="F84" s="22" t="str">
        <f t="shared" si="22"/>
        <v>60020</v>
      </c>
      <c r="G84" s="24">
        <f t="shared" si="23"/>
        <v>41612101</v>
      </c>
      <c r="H84" s="25">
        <v>1</v>
      </c>
      <c r="I84" s="26">
        <v>24</v>
      </c>
      <c r="J84" s="27">
        <v>1</v>
      </c>
      <c r="K84" s="28" t="str">
        <f t="shared" si="16"/>
        <v>219090160020416121011240001</v>
      </c>
      <c r="L84" s="12" t="s">
        <v>292</v>
      </c>
      <c r="M84" s="9" t="s">
        <v>119</v>
      </c>
      <c r="N84" s="29" t="str">
        <f t="shared" si="17"/>
        <v>6002041612101</v>
      </c>
      <c r="O84" s="10" t="s">
        <v>215</v>
      </c>
      <c r="P84" s="9" t="s">
        <v>137</v>
      </c>
      <c r="Q84" s="30" t="str">
        <f t="shared" si="18"/>
        <v>01941612101</v>
      </c>
      <c r="R84" s="31">
        <f t="shared" si="19"/>
        <v>41612101</v>
      </c>
      <c r="S84" s="13" t="s">
        <v>140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13" t="s">
        <v>42</v>
      </c>
      <c r="AC84" s="11">
        <v>395</v>
      </c>
      <c r="AD84" s="11">
        <v>41612101</v>
      </c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</row>
    <row r="85" spans="1:109" ht="105" x14ac:dyDescent="0.25">
      <c r="A85" s="11">
        <v>79</v>
      </c>
      <c r="B85" s="21" t="str">
        <f t="shared" si="20"/>
        <v>219</v>
      </c>
      <c r="C85" s="22" t="str">
        <f t="shared" si="21"/>
        <v>09</v>
      </c>
      <c r="D85" s="22">
        <v>0</v>
      </c>
      <c r="E85" s="23">
        <v>1</v>
      </c>
      <c r="F85" s="22" t="str">
        <f t="shared" si="22"/>
        <v>70000</v>
      </c>
      <c r="G85" s="24">
        <f t="shared" si="23"/>
        <v>41612101</v>
      </c>
      <c r="H85" s="25">
        <v>1</v>
      </c>
      <c r="I85" s="26">
        <v>24</v>
      </c>
      <c r="J85" s="27">
        <v>1</v>
      </c>
      <c r="K85" s="28" t="str">
        <f t="shared" si="16"/>
        <v>219090170000416121011240001</v>
      </c>
      <c r="L85" s="12" t="s">
        <v>293</v>
      </c>
      <c r="M85" s="9" t="s">
        <v>120</v>
      </c>
      <c r="N85" s="29" t="str">
        <f t="shared" si="17"/>
        <v>7000041612101</v>
      </c>
      <c r="O85" s="10" t="s">
        <v>216</v>
      </c>
      <c r="P85" s="9" t="s">
        <v>137</v>
      </c>
      <c r="Q85" s="30" t="str">
        <f t="shared" si="18"/>
        <v>01941612101</v>
      </c>
      <c r="R85" s="31">
        <f t="shared" si="19"/>
        <v>41612101</v>
      </c>
      <c r="S85" s="13" t="s">
        <v>140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13" t="s">
        <v>42</v>
      </c>
      <c r="AC85" s="11">
        <v>395</v>
      </c>
      <c r="AD85" s="11">
        <v>41612101</v>
      </c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</row>
    <row r="86" spans="1:109" ht="105" x14ac:dyDescent="0.25">
      <c r="A86" s="11">
        <v>80</v>
      </c>
      <c r="B86" s="21" t="str">
        <f t="shared" si="20"/>
        <v>219</v>
      </c>
      <c r="C86" s="22" t="str">
        <f t="shared" si="21"/>
        <v>09</v>
      </c>
      <c r="D86" s="22">
        <v>0</v>
      </c>
      <c r="E86" s="23">
        <v>1</v>
      </c>
      <c r="F86" s="22" t="str">
        <f t="shared" si="22"/>
        <v>71010</v>
      </c>
      <c r="G86" s="24">
        <f t="shared" si="23"/>
        <v>41612101</v>
      </c>
      <c r="H86" s="25">
        <v>1</v>
      </c>
      <c r="I86" s="26">
        <v>24</v>
      </c>
      <c r="J86" s="27">
        <v>1</v>
      </c>
      <c r="K86" s="28" t="str">
        <f t="shared" si="16"/>
        <v>219090171010416121011240001</v>
      </c>
      <c r="L86" s="12" t="s">
        <v>294</v>
      </c>
      <c r="M86" s="9" t="s">
        <v>121</v>
      </c>
      <c r="N86" s="29" t="str">
        <f t="shared" si="17"/>
        <v>7101041612101</v>
      </c>
      <c r="O86" s="10" t="s">
        <v>217</v>
      </c>
      <c r="P86" s="9" t="s">
        <v>137</v>
      </c>
      <c r="Q86" s="30" t="str">
        <f t="shared" si="18"/>
        <v>01941612101</v>
      </c>
      <c r="R86" s="31">
        <f t="shared" si="19"/>
        <v>41612101</v>
      </c>
      <c r="S86" s="13" t="s">
        <v>140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13" t="s">
        <v>42</v>
      </c>
      <c r="AC86" s="11">
        <v>395</v>
      </c>
      <c r="AD86" s="11">
        <v>41612101</v>
      </c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</row>
    <row r="87" spans="1:109" ht="105" x14ac:dyDescent="0.25">
      <c r="A87" s="11">
        <v>81</v>
      </c>
      <c r="B87" s="21" t="str">
        <f t="shared" si="20"/>
        <v>219</v>
      </c>
      <c r="C87" s="22" t="str">
        <f t="shared" si="21"/>
        <v>09</v>
      </c>
      <c r="D87" s="22">
        <v>0</v>
      </c>
      <c r="E87" s="23">
        <v>1</v>
      </c>
      <c r="F87" s="22" t="str">
        <f t="shared" si="22"/>
        <v>71030</v>
      </c>
      <c r="G87" s="24">
        <f t="shared" si="23"/>
        <v>41612101</v>
      </c>
      <c r="H87" s="25">
        <v>1</v>
      </c>
      <c r="I87" s="26">
        <v>24</v>
      </c>
      <c r="J87" s="27">
        <v>1</v>
      </c>
      <c r="K87" s="28" t="str">
        <f t="shared" si="16"/>
        <v>219090171030416121011240001</v>
      </c>
      <c r="L87" s="12" t="s">
        <v>295</v>
      </c>
      <c r="M87" s="9" t="s">
        <v>122</v>
      </c>
      <c r="N87" s="29" t="str">
        <f t="shared" si="17"/>
        <v>7103041612101</v>
      </c>
      <c r="O87" s="10" t="s">
        <v>218</v>
      </c>
      <c r="P87" s="9" t="s">
        <v>137</v>
      </c>
      <c r="Q87" s="30" t="str">
        <f t="shared" si="18"/>
        <v>01941612101</v>
      </c>
      <c r="R87" s="31">
        <f t="shared" si="19"/>
        <v>41612101</v>
      </c>
      <c r="S87" s="13" t="s">
        <v>140</v>
      </c>
      <c r="T87" s="40">
        <v>0</v>
      </c>
      <c r="U87" s="40">
        <v>0</v>
      </c>
      <c r="V87" s="40">
        <v>-1349106.66</v>
      </c>
      <c r="W87" s="40">
        <v>-1349106.66</v>
      </c>
      <c r="X87" s="40">
        <v>0</v>
      </c>
      <c r="Y87" s="40">
        <v>0</v>
      </c>
      <c r="Z87" s="40">
        <v>0</v>
      </c>
      <c r="AA87" s="13" t="s">
        <v>42</v>
      </c>
      <c r="AC87" s="11">
        <v>395</v>
      </c>
      <c r="AD87" s="11">
        <v>41612101</v>
      </c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</row>
    <row r="88" spans="1:109" ht="105" x14ac:dyDescent="0.25">
      <c r="A88" s="11">
        <v>82</v>
      </c>
      <c r="B88" s="21" t="str">
        <f t="shared" si="20"/>
        <v>219</v>
      </c>
      <c r="C88" s="22" t="str">
        <f t="shared" si="21"/>
        <v>09</v>
      </c>
      <c r="D88" s="22">
        <v>0</v>
      </c>
      <c r="E88" s="23">
        <v>1</v>
      </c>
      <c r="F88" s="22" t="str">
        <f t="shared" si="22"/>
        <v>73000</v>
      </c>
      <c r="G88" s="24">
        <f t="shared" si="23"/>
        <v>41612101</v>
      </c>
      <c r="H88" s="25">
        <v>1</v>
      </c>
      <c r="I88" s="26">
        <v>24</v>
      </c>
      <c r="J88" s="27">
        <v>1</v>
      </c>
      <c r="K88" s="28" t="str">
        <f t="shared" si="16"/>
        <v>219090173000416121011240001</v>
      </c>
      <c r="L88" s="12" t="s">
        <v>296</v>
      </c>
      <c r="M88" s="9" t="s">
        <v>123</v>
      </c>
      <c r="N88" s="29" t="str">
        <f t="shared" si="17"/>
        <v>7300041612101</v>
      </c>
      <c r="O88" s="10" t="s">
        <v>219</v>
      </c>
      <c r="P88" s="9" t="s">
        <v>137</v>
      </c>
      <c r="Q88" s="30" t="str">
        <f t="shared" si="18"/>
        <v>01941612101</v>
      </c>
      <c r="R88" s="31">
        <f t="shared" si="19"/>
        <v>41612101</v>
      </c>
      <c r="S88" s="13" t="s">
        <v>140</v>
      </c>
      <c r="T88" s="40">
        <v>0</v>
      </c>
      <c r="U88" s="40">
        <v>0</v>
      </c>
      <c r="V88" s="40">
        <v>-35706908.539999999</v>
      </c>
      <c r="W88" s="40">
        <v>-35706908.539999999</v>
      </c>
      <c r="X88" s="40">
        <v>0</v>
      </c>
      <c r="Y88" s="40">
        <v>0</v>
      </c>
      <c r="Z88" s="40">
        <v>0</v>
      </c>
      <c r="AA88" s="13" t="s">
        <v>42</v>
      </c>
      <c r="AC88" s="11">
        <v>395</v>
      </c>
      <c r="AD88" s="11">
        <v>41612101</v>
      </c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</row>
    <row r="89" spans="1:109" x14ac:dyDescent="0.25">
      <c r="A89" s="46" t="s">
        <v>297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3">
        <f t="shared" ref="T89:Z89" si="24">SUM(T7:T88)</f>
        <v>39344244400</v>
      </c>
      <c r="U89" s="43">
        <f t="shared" si="24"/>
        <v>39436253700</v>
      </c>
      <c r="V89" s="43">
        <f t="shared" si="24"/>
        <v>22644925855.380001</v>
      </c>
      <c r="W89" s="43">
        <f t="shared" si="24"/>
        <v>39435379374.578568</v>
      </c>
      <c r="X89" s="43">
        <f t="shared" si="24"/>
        <v>41556796000</v>
      </c>
      <c r="Y89" s="43">
        <f t="shared" si="24"/>
        <v>43914906000</v>
      </c>
      <c r="Z89" s="43">
        <f t="shared" si="24"/>
        <v>43917717200</v>
      </c>
      <c r="AA89" s="44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x14ac:dyDescent="0.25">
      <c r="E90" s="14"/>
      <c r="H90" s="15"/>
      <c r="I90" s="16"/>
      <c r="Q90" s="17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x14ac:dyDescent="0.25">
      <c r="E91" s="14"/>
      <c r="H91" s="15"/>
      <c r="I91" s="16"/>
      <c r="Q91" s="17"/>
      <c r="W91" s="4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x14ac:dyDescent="0.25">
      <c r="E92" s="14"/>
      <c r="H92" s="15"/>
      <c r="I92" s="16"/>
      <c r="Q92" s="17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  <row r="93" spans="1:109" x14ac:dyDescent="0.25">
      <c r="E93" s="14"/>
      <c r="H93" s="15"/>
      <c r="I93" s="16"/>
      <c r="Q93" s="17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</row>
    <row r="94" spans="1:109" x14ac:dyDescent="0.25">
      <c r="E94" s="14"/>
      <c r="H94" s="15"/>
      <c r="I94" s="16"/>
      <c r="Q94" s="17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</row>
    <row r="95" spans="1:109" x14ac:dyDescent="0.25">
      <c r="E95" s="14"/>
      <c r="H95" s="15"/>
      <c r="I95" s="16"/>
      <c r="Q95" s="17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</row>
    <row r="96" spans="1:109" x14ac:dyDescent="0.25">
      <c r="E96" s="14"/>
      <c r="H96" s="15"/>
      <c r="I96" s="16"/>
      <c r="Q96" s="17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</row>
    <row r="97" spans="5:109" x14ac:dyDescent="0.25">
      <c r="E97" s="14"/>
      <c r="H97" s="15"/>
      <c r="I97" s="16"/>
      <c r="Q97" s="17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</row>
    <row r="98" spans="5:109" x14ac:dyDescent="0.25">
      <c r="E98" s="14"/>
      <c r="H98" s="15"/>
      <c r="I98" s="16"/>
      <c r="Q98" s="17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</row>
    <row r="99" spans="5:109" x14ac:dyDescent="0.25">
      <c r="E99" s="14"/>
      <c r="H99" s="15"/>
      <c r="I99" s="16"/>
      <c r="Q99" s="17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</row>
    <row r="100" spans="5:109" x14ac:dyDescent="0.25">
      <c r="E100" s="14"/>
      <c r="H100" s="15"/>
      <c r="I100" s="16"/>
      <c r="Q100" s="17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</row>
    <row r="101" spans="5:109" x14ac:dyDescent="0.25">
      <c r="E101" s="14"/>
      <c r="H101" s="15"/>
      <c r="I101" s="16"/>
      <c r="Q101" s="17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</row>
    <row r="102" spans="5:109" x14ac:dyDescent="0.25">
      <c r="E102" s="14"/>
      <c r="H102" s="15"/>
      <c r="I102" s="16"/>
      <c r="Q102" s="17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</row>
    <row r="103" spans="5:109" x14ac:dyDescent="0.25">
      <c r="E103" s="14"/>
      <c r="H103" s="15"/>
      <c r="I103" s="16"/>
      <c r="Q103" s="17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  <row r="104" spans="5:109" x14ac:dyDescent="0.25">
      <c r="E104" s="14"/>
      <c r="H104" s="15"/>
      <c r="I104" s="16"/>
      <c r="Q104" s="17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</row>
    <row r="105" spans="5:109" x14ac:dyDescent="0.25">
      <c r="E105" s="14"/>
      <c r="H105" s="15"/>
      <c r="I105" s="16"/>
      <c r="Q105" s="17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</row>
    <row r="106" spans="5:109" x14ac:dyDescent="0.25">
      <c r="E106" s="14"/>
      <c r="H106" s="15"/>
      <c r="I106" s="16"/>
      <c r="Q106" s="17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</row>
    <row r="107" spans="5:109" x14ac:dyDescent="0.25">
      <c r="E107" s="14"/>
      <c r="H107" s="15"/>
      <c r="I107" s="16"/>
      <c r="Q107" s="17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</row>
    <row r="108" spans="5:109" x14ac:dyDescent="0.25">
      <c r="E108" s="14"/>
      <c r="H108" s="15"/>
      <c r="I108" s="16"/>
      <c r="Q108" s="17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</row>
    <row r="109" spans="5:109" x14ac:dyDescent="0.25">
      <c r="E109" s="14"/>
      <c r="H109" s="15"/>
      <c r="I109" s="16"/>
      <c r="Q109" s="17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</row>
    <row r="110" spans="5:109" x14ac:dyDescent="0.25">
      <c r="E110" s="14"/>
      <c r="H110" s="15"/>
      <c r="I110" s="16"/>
      <c r="Q110" s="17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</row>
    <row r="111" spans="5:109" x14ac:dyDescent="0.25">
      <c r="E111" s="14"/>
      <c r="H111" s="15"/>
      <c r="I111" s="16"/>
      <c r="Q111" s="17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</row>
    <row r="112" spans="5:109" x14ac:dyDescent="0.25">
      <c r="E112" s="14"/>
      <c r="H112" s="15"/>
      <c r="I112" s="16"/>
      <c r="Q112" s="17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</row>
    <row r="113" spans="5:109" x14ac:dyDescent="0.25">
      <c r="E113" s="14"/>
      <c r="H113" s="15"/>
      <c r="I113" s="16"/>
      <c r="Q113" s="17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</row>
    <row r="114" spans="5:109" x14ac:dyDescent="0.25">
      <c r="E114" s="14"/>
      <c r="H114" s="15"/>
      <c r="I114" s="16"/>
      <c r="Q114" s="17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</row>
    <row r="115" spans="5:109" x14ac:dyDescent="0.25">
      <c r="E115" s="14"/>
      <c r="H115" s="15"/>
      <c r="I115" s="16"/>
      <c r="Q115" s="17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</row>
    <row r="116" spans="5:109" x14ac:dyDescent="0.25">
      <c r="E116" s="14"/>
      <c r="H116" s="15"/>
      <c r="I116" s="16"/>
      <c r="Q116" s="17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</row>
    <row r="117" spans="5:109" x14ac:dyDescent="0.25">
      <c r="E117" s="14"/>
      <c r="H117" s="15"/>
      <c r="I117" s="16"/>
      <c r="Q117" s="17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</row>
    <row r="118" spans="5:109" x14ac:dyDescent="0.25">
      <c r="E118" s="14"/>
      <c r="H118" s="15"/>
      <c r="I118" s="16"/>
      <c r="Q118" s="17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</row>
    <row r="119" spans="5:109" x14ac:dyDescent="0.25">
      <c r="E119" s="14"/>
      <c r="H119" s="15"/>
      <c r="I119" s="16"/>
      <c r="Q119" s="17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</row>
    <row r="120" spans="5:109" x14ac:dyDescent="0.25">
      <c r="E120" s="14"/>
      <c r="H120" s="15"/>
      <c r="I120" s="16"/>
      <c r="Q120" s="17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</row>
    <row r="121" spans="5:109" x14ac:dyDescent="0.25">
      <c r="E121" s="14"/>
      <c r="H121" s="15"/>
      <c r="I121" s="16"/>
      <c r="Q121" s="17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5:109" x14ac:dyDescent="0.25">
      <c r="E122" s="14"/>
      <c r="H122" s="15"/>
      <c r="I122" s="16"/>
      <c r="Q122" s="17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</row>
    <row r="123" spans="5:109" x14ac:dyDescent="0.25">
      <c r="E123" s="14"/>
      <c r="H123" s="15"/>
      <c r="I123" s="16"/>
      <c r="Q123" s="17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</row>
    <row r="124" spans="5:109" x14ac:dyDescent="0.25">
      <c r="E124" s="14"/>
      <c r="H124" s="15"/>
      <c r="I124" s="16"/>
      <c r="Q124" s="17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</row>
    <row r="125" spans="5:109" x14ac:dyDescent="0.25">
      <c r="E125" s="14"/>
      <c r="H125" s="15"/>
      <c r="I125" s="16"/>
      <c r="Q125" s="17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</row>
    <row r="126" spans="5:109" x14ac:dyDescent="0.25">
      <c r="E126" s="14"/>
      <c r="H126" s="15"/>
      <c r="I126" s="16"/>
      <c r="Q126" s="17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</row>
    <row r="127" spans="5:109" x14ac:dyDescent="0.25">
      <c r="E127" s="14"/>
      <c r="H127" s="15"/>
      <c r="I127" s="16"/>
      <c r="Q127" s="17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</row>
    <row r="128" spans="5:109" x14ac:dyDescent="0.25">
      <c r="E128" s="14"/>
      <c r="H128" s="15"/>
      <c r="I128" s="16"/>
      <c r="Q128" s="17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</row>
    <row r="129" spans="5:109" x14ac:dyDescent="0.25">
      <c r="E129" s="14"/>
      <c r="H129" s="15"/>
      <c r="I129" s="16"/>
      <c r="Q129" s="17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</row>
    <row r="130" spans="5:109" x14ac:dyDescent="0.25">
      <c r="E130" s="14"/>
      <c r="H130" s="15"/>
      <c r="I130" s="16"/>
      <c r="Q130" s="17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</row>
    <row r="131" spans="5:109" x14ac:dyDescent="0.25">
      <c r="E131" s="14"/>
      <c r="H131" s="15"/>
      <c r="I131" s="16"/>
      <c r="Q131" s="17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</row>
    <row r="132" spans="5:109" x14ac:dyDescent="0.25">
      <c r="E132" s="14"/>
      <c r="H132" s="15"/>
      <c r="I132" s="16"/>
      <c r="Q132" s="17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</row>
    <row r="133" spans="5:109" x14ac:dyDescent="0.25">
      <c r="E133" s="14"/>
      <c r="H133" s="15"/>
      <c r="I133" s="16"/>
      <c r="Q133" s="17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</row>
    <row r="134" spans="5:109" x14ac:dyDescent="0.25">
      <c r="E134" s="14"/>
      <c r="H134" s="15"/>
      <c r="I134" s="16"/>
      <c r="Q134" s="17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</row>
    <row r="135" spans="5:109" x14ac:dyDescent="0.25">
      <c r="E135" s="14"/>
      <c r="H135" s="15"/>
      <c r="I135" s="16"/>
      <c r="Q135" s="17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</row>
    <row r="136" spans="5:109" x14ac:dyDescent="0.25">
      <c r="E136" s="14"/>
      <c r="H136" s="15"/>
      <c r="I136" s="16"/>
      <c r="Q136" s="17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</row>
    <row r="137" spans="5:109" x14ac:dyDescent="0.25">
      <c r="E137" s="14"/>
      <c r="H137" s="15"/>
      <c r="I137" s="16"/>
      <c r="Q137" s="17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</row>
    <row r="138" spans="5:109" x14ac:dyDescent="0.25">
      <c r="E138" s="14"/>
      <c r="H138" s="15"/>
      <c r="I138" s="16"/>
      <c r="Q138" s="17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</row>
    <row r="139" spans="5:109" x14ac:dyDescent="0.25">
      <c r="E139" s="14"/>
      <c r="H139" s="15"/>
      <c r="I139" s="16"/>
      <c r="Q139" s="17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</row>
    <row r="140" spans="5:109" x14ac:dyDescent="0.25">
      <c r="E140" s="14"/>
      <c r="H140" s="15"/>
      <c r="I140" s="16"/>
      <c r="Q140" s="17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</row>
    <row r="141" spans="5:109" x14ac:dyDescent="0.25">
      <c r="E141" s="14"/>
      <c r="H141" s="15"/>
      <c r="I141" s="16"/>
      <c r="Q141" s="17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</row>
    <row r="142" spans="5:109" x14ac:dyDescent="0.25">
      <c r="E142" s="14"/>
      <c r="H142" s="15"/>
      <c r="I142" s="16"/>
      <c r="Q142" s="17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</row>
    <row r="143" spans="5:109" x14ac:dyDescent="0.25">
      <c r="E143" s="14"/>
      <c r="H143" s="15"/>
      <c r="I143" s="16"/>
      <c r="Q143" s="17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</row>
    <row r="144" spans="5:109" x14ac:dyDescent="0.25">
      <c r="E144" s="14"/>
      <c r="H144" s="15"/>
      <c r="I144" s="16"/>
      <c r="Q144" s="17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</row>
    <row r="145" spans="5:109" x14ac:dyDescent="0.25">
      <c r="E145" s="14"/>
      <c r="H145" s="15"/>
      <c r="I145" s="16"/>
      <c r="Q145" s="17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</row>
    <row r="146" spans="5:109" x14ac:dyDescent="0.25">
      <c r="E146" s="14"/>
      <c r="H146" s="15"/>
      <c r="I146" s="16"/>
      <c r="Q146" s="17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</row>
    <row r="147" spans="5:109" x14ac:dyDescent="0.25">
      <c r="E147" s="14"/>
      <c r="H147" s="15"/>
      <c r="I147" s="16"/>
      <c r="Q147" s="17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</row>
    <row r="148" spans="5:109" x14ac:dyDescent="0.25">
      <c r="E148" s="14"/>
      <c r="H148" s="15"/>
      <c r="I148" s="16"/>
      <c r="Q148" s="17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</row>
    <row r="149" spans="5:109" x14ac:dyDescent="0.25">
      <c r="E149" s="14"/>
      <c r="H149" s="15"/>
      <c r="I149" s="16"/>
      <c r="Q149" s="17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</row>
    <row r="150" spans="5:109" x14ac:dyDescent="0.25">
      <c r="E150" s="14"/>
      <c r="H150" s="15"/>
      <c r="I150" s="16"/>
      <c r="Q150" s="17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</row>
    <row r="151" spans="5:109" x14ac:dyDescent="0.25">
      <c r="E151" s="14"/>
      <c r="H151" s="15"/>
      <c r="I151" s="16"/>
      <c r="Q151" s="17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</row>
    <row r="152" spans="5:109" x14ac:dyDescent="0.25">
      <c r="E152" s="14"/>
      <c r="H152" s="15"/>
      <c r="I152" s="16"/>
      <c r="Q152" s="17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</row>
    <row r="153" spans="5:109" x14ac:dyDescent="0.25">
      <c r="E153" s="14"/>
      <c r="H153" s="15"/>
      <c r="I153" s="16"/>
      <c r="Q153" s="17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</row>
    <row r="154" spans="5:109" x14ac:dyDescent="0.25">
      <c r="E154" s="14"/>
      <c r="H154" s="15"/>
      <c r="I154" s="16"/>
      <c r="Q154" s="17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</row>
    <row r="155" spans="5:109" x14ac:dyDescent="0.25">
      <c r="E155" s="14"/>
      <c r="H155" s="15"/>
      <c r="I155" s="16"/>
      <c r="Q155" s="17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</row>
    <row r="156" spans="5:109" x14ac:dyDescent="0.25">
      <c r="E156" s="14"/>
      <c r="H156" s="15"/>
      <c r="I156" s="16"/>
      <c r="Q156" s="17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</row>
    <row r="157" spans="5:109" x14ac:dyDescent="0.25">
      <c r="E157" s="14"/>
      <c r="H157" s="15"/>
      <c r="I157" s="16"/>
      <c r="Q157" s="17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</row>
    <row r="158" spans="5:109" x14ac:dyDescent="0.25">
      <c r="E158" s="14"/>
      <c r="H158" s="15"/>
      <c r="I158" s="16"/>
      <c r="Q158" s="17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</row>
    <row r="159" spans="5:109" x14ac:dyDescent="0.25">
      <c r="E159" s="14"/>
      <c r="H159" s="15"/>
      <c r="I159" s="16"/>
      <c r="Q159" s="17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</row>
    <row r="160" spans="5:109" x14ac:dyDescent="0.25">
      <c r="E160" s="14"/>
      <c r="H160" s="15"/>
      <c r="I160" s="16"/>
      <c r="Q160" s="17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</row>
    <row r="161" spans="5:109" x14ac:dyDescent="0.25">
      <c r="E161" s="14"/>
      <c r="H161" s="15"/>
      <c r="I161" s="16"/>
      <c r="Q161" s="17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</row>
    <row r="162" spans="5:109" x14ac:dyDescent="0.25">
      <c r="E162" s="14"/>
      <c r="H162" s="15"/>
      <c r="I162" s="16"/>
      <c r="Q162" s="17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</row>
    <row r="163" spans="5:109" x14ac:dyDescent="0.25">
      <c r="E163" s="14"/>
      <c r="H163" s="15"/>
      <c r="I163" s="16"/>
      <c r="Q163" s="17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</row>
    <row r="164" spans="5:109" x14ac:dyDescent="0.25">
      <c r="E164" s="14"/>
      <c r="H164" s="15"/>
      <c r="I164" s="16"/>
      <c r="Q164" s="17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</row>
    <row r="165" spans="5:109" x14ac:dyDescent="0.25">
      <c r="E165" s="14"/>
      <c r="H165" s="15"/>
      <c r="I165" s="16"/>
      <c r="Q165" s="17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</row>
    <row r="166" spans="5:109" x14ac:dyDescent="0.25">
      <c r="E166" s="14"/>
      <c r="H166" s="15"/>
      <c r="I166" s="16"/>
      <c r="Q166" s="17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</row>
    <row r="167" spans="5:109" x14ac:dyDescent="0.25">
      <c r="E167" s="14"/>
      <c r="H167" s="15"/>
      <c r="I167" s="16"/>
      <c r="Q167" s="17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</row>
    <row r="168" spans="5:109" x14ac:dyDescent="0.25">
      <c r="E168" s="14"/>
      <c r="H168" s="15"/>
      <c r="I168" s="16"/>
      <c r="Q168" s="17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</row>
    <row r="169" spans="5:109" x14ac:dyDescent="0.25">
      <c r="E169" s="14"/>
      <c r="H169" s="15"/>
      <c r="I169" s="16"/>
      <c r="Q169" s="17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</row>
    <row r="170" spans="5:109" x14ac:dyDescent="0.25">
      <c r="E170" s="14"/>
      <c r="H170" s="15"/>
      <c r="I170" s="16"/>
      <c r="Q170" s="17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</row>
    <row r="171" spans="5:109" x14ac:dyDescent="0.25">
      <c r="E171" s="14"/>
      <c r="H171" s="15"/>
      <c r="I171" s="16"/>
      <c r="Q171" s="17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</row>
    <row r="172" spans="5:109" x14ac:dyDescent="0.25">
      <c r="E172" s="14"/>
      <c r="H172" s="15"/>
      <c r="I172" s="16"/>
      <c r="Q172" s="17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</row>
    <row r="173" spans="5:109" x14ac:dyDescent="0.25">
      <c r="E173" s="14"/>
      <c r="H173" s="15"/>
      <c r="I173" s="16"/>
      <c r="Q173" s="17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</row>
    <row r="174" spans="5:109" x14ac:dyDescent="0.25">
      <c r="E174" s="14"/>
      <c r="H174" s="15"/>
      <c r="I174" s="16"/>
      <c r="Q174" s="17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</row>
    <row r="175" spans="5:109" x14ac:dyDescent="0.25">
      <c r="E175" s="14"/>
      <c r="H175" s="15"/>
      <c r="I175" s="16"/>
      <c r="Q175" s="17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</row>
    <row r="176" spans="5:109" x14ac:dyDescent="0.25">
      <c r="E176" s="14"/>
      <c r="H176" s="15"/>
      <c r="I176" s="16"/>
      <c r="Q176" s="17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</row>
    <row r="177" spans="5:109" x14ac:dyDescent="0.25">
      <c r="E177" s="14"/>
      <c r="H177" s="15"/>
      <c r="I177" s="16"/>
      <c r="Q177" s="17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</row>
    <row r="178" spans="5:109" x14ac:dyDescent="0.25">
      <c r="E178" s="14"/>
      <c r="H178" s="15"/>
      <c r="I178" s="16"/>
      <c r="Q178" s="17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</row>
    <row r="179" spans="5:109" x14ac:dyDescent="0.25">
      <c r="E179" s="14"/>
      <c r="H179" s="15"/>
      <c r="I179" s="16"/>
      <c r="Q179" s="17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</row>
    <row r="180" spans="5:109" x14ac:dyDescent="0.25">
      <c r="E180" s="14"/>
      <c r="H180" s="15"/>
      <c r="I180" s="16"/>
      <c r="Q180" s="17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</row>
    <row r="181" spans="5:109" x14ac:dyDescent="0.25">
      <c r="E181" s="14"/>
      <c r="H181" s="15"/>
      <c r="I181" s="16"/>
      <c r="Q181" s="17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</row>
    <row r="182" spans="5:109" x14ac:dyDescent="0.25">
      <c r="E182" s="14"/>
      <c r="H182" s="15"/>
      <c r="I182" s="16"/>
      <c r="Q182" s="17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</row>
    <row r="183" spans="5:109" x14ac:dyDescent="0.25">
      <c r="E183" s="14"/>
      <c r="H183" s="15"/>
      <c r="I183" s="16"/>
      <c r="Q183" s="17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</row>
    <row r="184" spans="5:109" x14ac:dyDescent="0.25">
      <c r="E184" s="14"/>
      <c r="H184" s="15"/>
      <c r="I184" s="16"/>
      <c r="Q184" s="17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</row>
    <row r="185" spans="5:109" x14ac:dyDescent="0.25">
      <c r="E185" s="14"/>
      <c r="H185" s="15"/>
      <c r="I185" s="16"/>
      <c r="Q185" s="17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</row>
    <row r="186" spans="5:109" x14ac:dyDescent="0.25">
      <c r="E186" s="14"/>
      <c r="H186" s="15"/>
      <c r="I186" s="16"/>
      <c r="Q186" s="17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</row>
    <row r="187" spans="5:109" x14ac:dyDescent="0.25">
      <c r="E187" s="14"/>
      <c r="H187" s="15"/>
      <c r="I187" s="16"/>
      <c r="Q187" s="17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</row>
    <row r="188" spans="5:109" x14ac:dyDescent="0.25">
      <c r="E188" s="14"/>
      <c r="H188" s="15"/>
      <c r="I188" s="16"/>
      <c r="Q188" s="17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</row>
    <row r="189" spans="5:109" x14ac:dyDescent="0.25">
      <c r="E189" s="14"/>
      <c r="H189" s="15"/>
      <c r="I189" s="16"/>
      <c r="Q189" s="17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</row>
    <row r="190" spans="5:109" x14ac:dyDescent="0.25">
      <c r="E190" s="14"/>
      <c r="H190" s="15"/>
      <c r="I190" s="16"/>
      <c r="Q190" s="17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</row>
    <row r="191" spans="5:109" x14ac:dyDescent="0.25">
      <c r="E191" s="14"/>
      <c r="H191" s="15"/>
      <c r="I191" s="16"/>
      <c r="Q191" s="17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</row>
    <row r="192" spans="5:109" x14ac:dyDescent="0.25">
      <c r="E192" s="14"/>
      <c r="H192" s="15"/>
      <c r="I192" s="16"/>
      <c r="Q192" s="17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</row>
    <row r="193" spans="5:109" x14ac:dyDescent="0.25">
      <c r="E193" s="14"/>
      <c r="H193" s="15"/>
      <c r="I193" s="16"/>
      <c r="Q193" s="17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</row>
    <row r="194" spans="5:109" x14ac:dyDescent="0.25">
      <c r="E194" s="14"/>
      <c r="H194" s="15"/>
      <c r="I194" s="16"/>
      <c r="Q194" s="17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</row>
    <row r="195" spans="5:109" x14ac:dyDescent="0.25">
      <c r="E195" s="14"/>
      <c r="H195" s="15"/>
      <c r="I195" s="16"/>
      <c r="Q195" s="17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</row>
    <row r="196" spans="5:109" x14ac:dyDescent="0.25">
      <c r="E196" s="14"/>
      <c r="H196" s="15"/>
      <c r="I196" s="16"/>
      <c r="Q196" s="17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</row>
    <row r="197" spans="5:109" x14ac:dyDescent="0.25">
      <c r="E197" s="14"/>
      <c r="H197" s="15"/>
      <c r="I197" s="16"/>
      <c r="Q197" s="17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</row>
    <row r="198" spans="5:109" x14ac:dyDescent="0.25">
      <c r="E198" s="14"/>
      <c r="H198" s="15"/>
      <c r="I198" s="16"/>
      <c r="Q198" s="17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</row>
    <row r="199" spans="5:109" x14ac:dyDescent="0.25">
      <c r="E199" s="14"/>
      <c r="H199" s="15"/>
      <c r="I199" s="16"/>
      <c r="Q199" s="17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</row>
    <row r="200" spans="5:109" x14ac:dyDescent="0.25">
      <c r="E200" s="14"/>
      <c r="H200" s="15"/>
      <c r="I200" s="16"/>
      <c r="Q200" s="17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</row>
    <row r="201" spans="5:109" x14ac:dyDescent="0.25">
      <c r="E201" s="14"/>
      <c r="H201" s="15"/>
      <c r="I201" s="16"/>
      <c r="Q201" s="17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</row>
    <row r="202" spans="5:109" x14ac:dyDescent="0.25">
      <c r="E202" s="14"/>
      <c r="H202" s="15"/>
      <c r="I202" s="16"/>
      <c r="Q202" s="17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</row>
    <row r="203" spans="5:109" x14ac:dyDescent="0.25">
      <c r="E203" s="14"/>
      <c r="H203" s="15"/>
      <c r="I203" s="16"/>
      <c r="Q203" s="17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</row>
    <row r="204" spans="5:109" x14ac:dyDescent="0.25">
      <c r="E204" s="14"/>
      <c r="H204" s="15"/>
      <c r="I204" s="16"/>
      <c r="Q204" s="17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</row>
    <row r="205" spans="5:109" x14ac:dyDescent="0.25">
      <c r="E205" s="14"/>
      <c r="H205" s="15"/>
      <c r="I205" s="16"/>
      <c r="Q205" s="17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</row>
    <row r="206" spans="5:109" x14ac:dyDescent="0.25">
      <c r="E206" s="14"/>
      <c r="H206" s="15"/>
      <c r="I206" s="16"/>
      <c r="Q206" s="17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</row>
    <row r="207" spans="5:109" x14ac:dyDescent="0.25">
      <c r="E207" s="14"/>
      <c r="H207" s="15"/>
      <c r="I207" s="16"/>
      <c r="Q207" s="17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</row>
    <row r="208" spans="5:109" x14ac:dyDescent="0.25">
      <c r="E208" s="14"/>
      <c r="H208" s="15"/>
      <c r="I208" s="16"/>
      <c r="Q208" s="17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</row>
    <row r="209" spans="5:109" x14ac:dyDescent="0.25">
      <c r="E209" s="14"/>
      <c r="H209" s="15"/>
      <c r="I209" s="16"/>
      <c r="Q209" s="17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</row>
    <row r="210" spans="5:109" x14ac:dyDescent="0.25">
      <c r="E210" s="14"/>
      <c r="H210" s="15"/>
      <c r="I210" s="16"/>
      <c r="Q210" s="17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</row>
    <row r="211" spans="5:109" x14ac:dyDescent="0.25">
      <c r="E211" s="14"/>
      <c r="H211" s="15"/>
      <c r="I211" s="16"/>
      <c r="Q211" s="17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</row>
    <row r="212" spans="5:109" x14ac:dyDescent="0.25">
      <c r="E212" s="14"/>
      <c r="H212" s="15"/>
      <c r="I212" s="16"/>
      <c r="Q212" s="17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</row>
    <row r="213" spans="5:109" x14ac:dyDescent="0.25">
      <c r="E213" s="14"/>
      <c r="H213" s="15"/>
      <c r="I213" s="16"/>
      <c r="Q213" s="17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</row>
    <row r="214" spans="5:109" x14ac:dyDescent="0.25">
      <c r="E214" s="14"/>
      <c r="H214" s="15"/>
      <c r="I214" s="16"/>
      <c r="Q214" s="17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</row>
    <row r="215" spans="5:109" x14ac:dyDescent="0.25">
      <c r="E215" s="14"/>
      <c r="H215" s="15"/>
      <c r="I215" s="16"/>
      <c r="Q215" s="17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</row>
    <row r="216" spans="5:109" x14ac:dyDescent="0.25">
      <c r="E216" s="14"/>
      <c r="H216" s="15"/>
      <c r="I216" s="16"/>
      <c r="Q216" s="17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</row>
    <row r="217" spans="5:109" x14ac:dyDescent="0.25">
      <c r="E217" s="14"/>
      <c r="H217" s="15"/>
      <c r="I217" s="16"/>
      <c r="Q217" s="17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</row>
    <row r="218" spans="5:109" x14ac:dyDescent="0.25">
      <c r="E218" s="14"/>
      <c r="H218" s="15"/>
      <c r="I218" s="16"/>
      <c r="Q218" s="17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</row>
    <row r="219" spans="5:109" x14ac:dyDescent="0.25">
      <c r="E219" s="14"/>
      <c r="H219" s="15"/>
      <c r="I219" s="16"/>
      <c r="Q219" s="17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</row>
    <row r="220" spans="5:109" x14ac:dyDescent="0.25">
      <c r="E220" s="14"/>
      <c r="H220" s="15"/>
      <c r="I220" s="16"/>
      <c r="Q220" s="17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</row>
    <row r="221" spans="5:109" x14ac:dyDescent="0.25">
      <c r="E221" s="14"/>
      <c r="H221" s="15"/>
      <c r="I221" s="16"/>
      <c r="Q221" s="17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</row>
    <row r="222" spans="5:109" x14ac:dyDescent="0.25">
      <c r="E222" s="14"/>
      <c r="H222" s="15"/>
      <c r="I222" s="16"/>
      <c r="Q222" s="17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</row>
    <row r="223" spans="5:109" x14ac:dyDescent="0.25">
      <c r="E223" s="14"/>
      <c r="H223" s="15"/>
      <c r="I223" s="16"/>
      <c r="Q223" s="17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</row>
    <row r="224" spans="5:109" x14ac:dyDescent="0.25">
      <c r="E224" s="14"/>
      <c r="H224" s="15"/>
      <c r="I224" s="16"/>
      <c r="Q224" s="17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</row>
    <row r="225" spans="5:109" x14ac:dyDescent="0.25">
      <c r="E225" s="14"/>
      <c r="H225" s="15"/>
      <c r="I225" s="16"/>
      <c r="Q225" s="17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</row>
    <row r="226" spans="5:109" x14ac:dyDescent="0.25">
      <c r="E226" s="14"/>
      <c r="H226" s="15"/>
      <c r="I226" s="16"/>
      <c r="Q226" s="17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</row>
    <row r="227" spans="5:109" x14ac:dyDescent="0.25">
      <c r="E227" s="14"/>
      <c r="H227" s="15"/>
      <c r="I227" s="16"/>
      <c r="Q227" s="17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</row>
    <row r="228" spans="5:109" x14ac:dyDescent="0.25">
      <c r="E228" s="14"/>
      <c r="H228" s="15"/>
      <c r="I228" s="16"/>
      <c r="Q228" s="17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</row>
    <row r="229" spans="5:109" x14ac:dyDescent="0.25">
      <c r="E229" s="14"/>
      <c r="H229" s="15"/>
      <c r="I229" s="16"/>
      <c r="Q229" s="17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</row>
    <row r="230" spans="5:109" x14ac:dyDescent="0.25">
      <c r="E230" s="14"/>
      <c r="H230" s="15"/>
      <c r="I230" s="16"/>
      <c r="Q230" s="17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</row>
    <row r="231" spans="5:109" x14ac:dyDescent="0.25">
      <c r="E231" s="14"/>
      <c r="H231" s="15"/>
      <c r="I231" s="16"/>
      <c r="Q231" s="17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</row>
    <row r="232" spans="5:109" x14ac:dyDescent="0.25">
      <c r="E232" s="14"/>
      <c r="H232" s="15"/>
      <c r="I232" s="16"/>
      <c r="Q232" s="17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</row>
    <row r="233" spans="5:109" x14ac:dyDescent="0.25">
      <c r="E233" s="14"/>
      <c r="H233" s="15"/>
      <c r="I233" s="16"/>
      <c r="Q233" s="17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</row>
    <row r="234" spans="5:109" x14ac:dyDescent="0.25">
      <c r="E234" s="14"/>
      <c r="H234" s="15"/>
      <c r="I234" s="16"/>
      <c r="Q234" s="17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</row>
    <row r="235" spans="5:109" x14ac:dyDescent="0.25">
      <c r="E235" s="14"/>
      <c r="H235" s="15"/>
      <c r="I235" s="16"/>
      <c r="Q235" s="17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</row>
    <row r="236" spans="5:109" x14ac:dyDescent="0.25">
      <c r="E236" s="14"/>
      <c r="H236" s="15"/>
      <c r="I236" s="16"/>
      <c r="Q236" s="17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</row>
    <row r="237" spans="5:109" x14ac:dyDescent="0.25">
      <c r="E237" s="14"/>
      <c r="H237" s="15"/>
      <c r="I237" s="16"/>
      <c r="Q237" s="17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</row>
    <row r="238" spans="5:109" x14ac:dyDescent="0.25">
      <c r="E238" s="14"/>
      <c r="H238" s="15"/>
      <c r="I238" s="16"/>
      <c r="Q238" s="17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</row>
    <row r="239" spans="5:109" x14ac:dyDescent="0.25">
      <c r="E239" s="14"/>
      <c r="H239" s="15"/>
      <c r="I239" s="16"/>
      <c r="Q239" s="17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</row>
    <row r="240" spans="5:109" x14ac:dyDescent="0.25">
      <c r="E240" s="14"/>
      <c r="H240" s="15"/>
      <c r="I240" s="16"/>
      <c r="Q240" s="17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</row>
    <row r="241" spans="5:109" x14ac:dyDescent="0.25">
      <c r="E241" s="14"/>
      <c r="H241" s="15"/>
      <c r="I241" s="16"/>
      <c r="Q241" s="17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</row>
    <row r="242" spans="5:109" x14ac:dyDescent="0.25">
      <c r="E242" s="14"/>
      <c r="H242" s="15"/>
      <c r="I242" s="16"/>
      <c r="Q242" s="17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</row>
    <row r="243" spans="5:109" x14ac:dyDescent="0.25">
      <c r="E243" s="14"/>
      <c r="H243" s="15"/>
      <c r="I243" s="16"/>
      <c r="Q243" s="17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</row>
    <row r="244" spans="5:109" x14ac:dyDescent="0.25">
      <c r="E244" s="14"/>
      <c r="H244" s="15"/>
      <c r="I244" s="16"/>
      <c r="Q244" s="17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</row>
    <row r="245" spans="5:109" x14ac:dyDescent="0.25">
      <c r="E245" s="14"/>
      <c r="H245" s="15"/>
      <c r="I245" s="16"/>
      <c r="Q245" s="17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</row>
    <row r="246" spans="5:109" x14ac:dyDescent="0.25">
      <c r="E246" s="14"/>
      <c r="H246" s="15"/>
      <c r="I246" s="16"/>
      <c r="Q246" s="17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</row>
    <row r="247" spans="5:109" x14ac:dyDescent="0.25">
      <c r="E247" s="14"/>
      <c r="H247" s="15"/>
      <c r="I247" s="16"/>
      <c r="Q247" s="17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</row>
    <row r="248" spans="5:109" x14ac:dyDescent="0.25">
      <c r="E248" s="14"/>
      <c r="H248" s="15"/>
      <c r="I248" s="16"/>
      <c r="Q248" s="17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</row>
    <row r="249" spans="5:109" x14ac:dyDescent="0.25">
      <c r="E249" s="14"/>
      <c r="H249" s="15"/>
      <c r="I249" s="16"/>
      <c r="Q249" s="17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</row>
    <row r="250" spans="5:109" x14ac:dyDescent="0.25">
      <c r="E250" s="14"/>
      <c r="H250" s="15"/>
      <c r="I250" s="16"/>
      <c r="Q250" s="17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</row>
    <row r="251" spans="5:109" x14ac:dyDescent="0.25">
      <c r="E251" s="14"/>
      <c r="H251" s="15"/>
      <c r="I251" s="16"/>
      <c r="Q251" s="17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</row>
    <row r="252" spans="5:109" x14ac:dyDescent="0.25">
      <c r="E252" s="14"/>
      <c r="H252" s="15"/>
      <c r="I252" s="16"/>
      <c r="Q252" s="17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</row>
    <row r="253" spans="5:109" x14ac:dyDescent="0.25">
      <c r="E253" s="14"/>
      <c r="H253" s="15"/>
      <c r="I253" s="16"/>
      <c r="Q253" s="17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</row>
    <row r="254" spans="5:109" x14ac:dyDescent="0.25">
      <c r="E254" s="14"/>
      <c r="H254" s="15"/>
      <c r="I254" s="16"/>
      <c r="Q254" s="17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</row>
    <row r="255" spans="5:109" x14ac:dyDescent="0.25">
      <c r="E255" s="14"/>
      <c r="H255" s="15"/>
      <c r="I255" s="16"/>
      <c r="Q255" s="17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</row>
    <row r="256" spans="5:109" x14ac:dyDescent="0.25">
      <c r="E256" s="14"/>
      <c r="H256" s="15"/>
      <c r="I256" s="16"/>
      <c r="Q256" s="17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</row>
    <row r="257" spans="5:109" x14ac:dyDescent="0.25">
      <c r="E257" s="14"/>
      <c r="H257" s="15"/>
      <c r="I257" s="16"/>
      <c r="Q257" s="17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</row>
    <row r="258" spans="5:109" x14ac:dyDescent="0.25">
      <c r="E258" s="14"/>
      <c r="H258" s="15"/>
      <c r="I258" s="16"/>
      <c r="Q258" s="17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</row>
    <row r="259" spans="5:109" x14ac:dyDescent="0.25">
      <c r="E259" s="14"/>
      <c r="H259" s="15"/>
      <c r="I259" s="16"/>
      <c r="Q259" s="17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</row>
    <row r="260" spans="5:109" x14ac:dyDescent="0.25">
      <c r="E260" s="14"/>
      <c r="H260" s="15"/>
      <c r="I260" s="16"/>
      <c r="Q260" s="17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</row>
    <row r="261" spans="5:109" x14ac:dyDescent="0.25">
      <c r="E261" s="14"/>
      <c r="H261" s="15"/>
      <c r="I261" s="16"/>
      <c r="Q261" s="17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</row>
    <row r="262" spans="5:109" x14ac:dyDescent="0.25">
      <c r="E262" s="14"/>
      <c r="H262" s="15"/>
      <c r="I262" s="16"/>
      <c r="Q262" s="17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</row>
    <row r="263" spans="5:109" x14ac:dyDescent="0.25">
      <c r="E263" s="14"/>
      <c r="H263" s="15"/>
      <c r="I263" s="16"/>
      <c r="Q263" s="17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</row>
    <row r="264" spans="5:109" x14ac:dyDescent="0.25">
      <c r="E264" s="14"/>
      <c r="H264" s="15"/>
      <c r="I264" s="16"/>
      <c r="Q264" s="17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</row>
    <row r="265" spans="5:109" x14ac:dyDescent="0.25">
      <c r="E265" s="14"/>
      <c r="H265" s="15"/>
      <c r="I265" s="16"/>
      <c r="Q265" s="17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</row>
    <row r="266" spans="5:109" x14ac:dyDescent="0.25">
      <c r="E266" s="14"/>
      <c r="H266" s="15"/>
      <c r="I266" s="16"/>
      <c r="Q266" s="17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</row>
    <row r="267" spans="5:109" x14ac:dyDescent="0.25">
      <c r="E267" s="14"/>
      <c r="H267" s="15"/>
      <c r="I267" s="16"/>
      <c r="Q267" s="17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</row>
    <row r="268" spans="5:109" x14ac:dyDescent="0.25">
      <c r="E268" s="14"/>
      <c r="H268" s="15"/>
      <c r="I268" s="16"/>
      <c r="Q268" s="17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</row>
    <row r="269" spans="5:109" x14ac:dyDescent="0.25">
      <c r="E269" s="14"/>
      <c r="H269" s="15"/>
      <c r="I269" s="16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</row>
    <row r="270" spans="5:109" x14ac:dyDescent="0.25">
      <c r="E270" s="14"/>
      <c r="H270" s="15"/>
      <c r="I270" s="16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</row>
    <row r="271" spans="5:109" x14ac:dyDescent="0.25">
      <c r="E271" s="14"/>
      <c r="H271" s="15"/>
      <c r="I271" s="16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</row>
    <row r="272" spans="5:109" x14ac:dyDescent="0.25">
      <c r="E272" s="14"/>
      <c r="H272" s="15"/>
      <c r="I272" s="16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</row>
    <row r="273" spans="5:109" x14ac:dyDescent="0.25">
      <c r="E273" s="14"/>
      <c r="H273" s="15"/>
      <c r="I273" s="16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</row>
    <row r="274" spans="5:109" x14ac:dyDescent="0.25">
      <c r="E274" s="14"/>
      <c r="H274" s="15"/>
      <c r="I274" s="16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</row>
    <row r="275" spans="5:109" x14ac:dyDescent="0.25">
      <c r="E275" s="14"/>
      <c r="H275" s="15"/>
      <c r="I275" s="16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</row>
    <row r="276" spans="5:109" x14ac:dyDescent="0.25">
      <c r="E276" s="14"/>
      <c r="H276" s="15"/>
      <c r="I276" s="16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</row>
    <row r="277" spans="5:109" x14ac:dyDescent="0.25">
      <c r="E277" s="14"/>
      <c r="H277" s="15"/>
      <c r="I277" s="16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</row>
    <row r="278" spans="5:109" x14ac:dyDescent="0.25">
      <c r="E278" s="14"/>
      <c r="H278" s="15"/>
      <c r="I278" s="16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</row>
    <row r="279" spans="5:109" x14ac:dyDescent="0.25">
      <c r="E279" s="14"/>
      <c r="H279" s="15"/>
      <c r="I279" s="16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</row>
    <row r="280" spans="5:109" x14ac:dyDescent="0.25">
      <c r="E280" s="14"/>
      <c r="H280" s="15"/>
      <c r="I280" s="16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</row>
    <row r="281" spans="5:109" x14ac:dyDescent="0.25">
      <c r="E281" s="14"/>
      <c r="H281" s="15"/>
      <c r="I281" s="16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</row>
    <row r="282" spans="5:109" x14ac:dyDescent="0.25">
      <c r="E282" s="14"/>
      <c r="H282" s="15"/>
      <c r="I282" s="16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</row>
    <row r="283" spans="5:109" x14ac:dyDescent="0.25">
      <c r="E283" s="14"/>
      <c r="H283" s="15"/>
      <c r="I283" s="16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</row>
    <row r="284" spans="5:109" x14ac:dyDescent="0.25">
      <c r="E284" s="14"/>
      <c r="H284" s="15"/>
      <c r="I284" s="16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</row>
    <row r="285" spans="5:109" x14ac:dyDescent="0.25">
      <c r="E285" s="14"/>
      <c r="H285" s="15"/>
      <c r="I285" s="16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</row>
    <row r="286" spans="5:109" x14ac:dyDescent="0.25">
      <c r="E286" s="14"/>
      <c r="H286" s="15"/>
      <c r="I286" s="16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</row>
    <row r="287" spans="5:109" x14ac:dyDescent="0.25">
      <c r="E287" s="14"/>
      <c r="H287" s="15"/>
      <c r="I287" s="16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</row>
    <row r="288" spans="5:109" x14ac:dyDescent="0.25">
      <c r="E288" s="14"/>
      <c r="H288" s="15"/>
      <c r="I288" s="16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</row>
    <row r="289" spans="5:109" x14ac:dyDescent="0.25">
      <c r="E289" s="14"/>
      <c r="H289" s="15"/>
      <c r="I289" s="16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</row>
    <row r="290" spans="5:109" x14ac:dyDescent="0.25">
      <c r="E290" s="14"/>
      <c r="H290" s="15"/>
      <c r="I290" s="16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</row>
    <row r="291" spans="5:109" x14ac:dyDescent="0.25">
      <c r="E291" s="14"/>
      <c r="H291" s="15"/>
      <c r="I291" s="16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</row>
    <row r="292" spans="5:109" x14ac:dyDescent="0.25">
      <c r="E292" s="14"/>
      <c r="H292" s="15"/>
      <c r="I292" s="16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</row>
    <row r="293" spans="5:109" x14ac:dyDescent="0.25">
      <c r="E293" s="14"/>
      <c r="H293" s="15"/>
      <c r="I293" s="16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</row>
    <row r="294" spans="5:109" x14ac:dyDescent="0.25">
      <c r="E294" s="14"/>
      <c r="H294" s="15"/>
      <c r="I294" s="16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</row>
    <row r="295" spans="5:109" x14ac:dyDescent="0.25">
      <c r="E295" s="14"/>
      <c r="H295" s="15"/>
      <c r="I295" s="16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</row>
    <row r="296" spans="5:109" x14ac:dyDescent="0.25">
      <c r="E296" s="14"/>
      <c r="H296" s="15"/>
      <c r="I296" s="16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</row>
    <row r="297" spans="5:109" x14ac:dyDescent="0.25">
      <c r="E297" s="14"/>
      <c r="H297" s="15"/>
      <c r="I297" s="16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</row>
    <row r="298" spans="5:109" x14ac:dyDescent="0.25">
      <c r="E298" s="14"/>
      <c r="H298" s="15"/>
      <c r="I298" s="16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</row>
    <row r="299" spans="5:109" x14ac:dyDescent="0.25">
      <c r="E299" s="14"/>
      <c r="H299" s="15"/>
      <c r="I299" s="16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</row>
    <row r="300" spans="5:109" x14ac:dyDescent="0.25">
      <c r="E300" s="14"/>
      <c r="H300" s="15"/>
      <c r="I300" s="16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</row>
    <row r="301" spans="5:109" x14ac:dyDescent="0.25">
      <c r="E301" s="14"/>
      <c r="H301" s="15"/>
      <c r="I301" s="16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</row>
    <row r="302" spans="5:109" x14ac:dyDescent="0.25">
      <c r="E302" s="14"/>
      <c r="H302" s="15"/>
      <c r="I302" s="16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</row>
    <row r="303" spans="5:109" x14ac:dyDescent="0.25">
      <c r="E303" s="14"/>
      <c r="H303" s="15"/>
      <c r="I303" s="16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</row>
    <row r="304" spans="5:109" x14ac:dyDescent="0.25">
      <c r="E304" s="14"/>
      <c r="H304" s="15"/>
      <c r="I304" s="16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</row>
    <row r="305" spans="5:109" x14ac:dyDescent="0.25">
      <c r="E305" s="14"/>
      <c r="H305" s="15"/>
      <c r="I305" s="16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</row>
    <row r="306" spans="5:109" x14ac:dyDescent="0.25">
      <c r="E306" s="14"/>
      <c r="H306" s="15"/>
      <c r="I306" s="16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</row>
    <row r="307" spans="5:109" x14ac:dyDescent="0.25">
      <c r="E307" s="14"/>
      <c r="H307" s="15"/>
      <c r="I307" s="16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</row>
    <row r="308" spans="5:109" x14ac:dyDescent="0.25">
      <c r="E308" s="14"/>
      <c r="H308" s="15"/>
      <c r="I308" s="16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</row>
    <row r="309" spans="5:109" x14ac:dyDescent="0.25">
      <c r="E309" s="14"/>
      <c r="H309" s="15"/>
      <c r="I309" s="16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</row>
    <row r="310" spans="5:109" x14ac:dyDescent="0.25">
      <c r="E310" s="14"/>
      <c r="H310" s="15"/>
      <c r="I310" s="16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</row>
    <row r="311" spans="5:109" x14ac:dyDescent="0.25">
      <c r="E311" s="14"/>
      <c r="H311" s="15"/>
      <c r="I311" s="16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</row>
    <row r="312" spans="5:109" x14ac:dyDescent="0.25">
      <c r="E312" s="14"/>
      <c r="H312" s="15"/>
      <c r="I312" s="16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</row>
    <row r="313" spans="5:109" x14ac:dyDescent="0.25">
      <c r="E313" s="14"/>
      <c r="H313" s="15"/>
      <c r="I313" s="16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</row>
    <row r="314" spans="5:109" x14ac:dyDescent="0.25">
      <c r="E314" s="14"/>
      <c r="H314" s="15"/>
      <c r="I314" s="16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</row>
    <row r="315" spans="5:109" x14ac:dyDescent="0.25">
      <c r="E315" s="14"/>
      <c r="H315" s="15"/>
      <c r="I315" s="16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</row>
    <row r="316" spans="5:109" x14ac:dyDescent="0.25">
      <c r="E316" s="14"/>
      <c r="H316" s="15"/>
      <c r="I316" s="16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</row>
    <row r="317" spans="5:109" x14ac:dyDescent="0.25">
      <c r="E317" s="14"/>
      <c r="H317" s="15"/>
      <c r="I317" s="16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</row>
    <row r="318" spans="5:109" x14ac:dyDescent="0.25">
      <c r="E318" s="14"/>
      <c r="H318" s="15"/>
      <c r="I318" s="16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</row>
    <row r="319" spans="5:109" x14ac:dyDescent="0.25">
      <c r="E319" s="14"/>
      <c r="H319" s="15"/>
      <c r="I319" s="16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</row>
    <row r="320" spans="5:109" x14ac:dyDescent="0.25">
      <c r="E320" s="14"/>
      <c r="H320" s="15"/>
      <c r="I320" s="16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</row>
    <row r="321" spans="5:109" x14ac:dyDescent="0.25">
      <c r="E321" s="14"/>
      <c r="H321" s="15"/>
      <c r="I321" s="16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</row>
    <row r="322" spans="5:109" x14ac:dyDescent="0.25">
      <c r="E322" s="14"/>
      <c r="H322" s="15"/>
      <c r="I322" s="16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</row>
    <row r="323" spans="5:109" x14ac:dyDescent="0.25">
      <c r="E323" s="14"/>
      <c r="H323" s="15"/>
      <c r="I323" s="16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</row>
    <row r="324" spans="5:109" x14ac:dyDescent="0.25">
      <c r="E324" s="14"/>
      <c r="H324" s="15"/>
      <c r="I324" s="16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</row>
    <row r="325" spans="5:109" x14ac:dyDescent="0.25">
      <c r="E325" s="14"/>
      <c r="H325" s="15"/>
      <c r="I325" s="16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</row>
    <row r="326" spans="5:109" x14ac:dyDescent="0.25">
      <c r="E326" s="14"/>
      <c r="H326" s="15"/>
      <c r="I326" s="16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</row>
    <row r="327" spans="5:109" x14ac:dyDescent="0.25">
      <c r="E327" s="14"/>
      <c r="H327" s="15"/>
      <c r="I327" s="16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</row>
    <row r="328" spans="5:109" x14ac:dyDescent="0.25">
      <c r="E328" s="14"/>
      <c r="H328" s="15"/>
      <c r="I328" s="16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</row>
    <row r="329" spans="5:109" x14ac:dyDescent="0.25">
      <c r="E329" s="14"/>
      <c r="H329" s="15"/>
      <c r="I329" s="16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</row>
    <row r="330" spans="5:109" x14ac:dyDescent="0.25">
      <c r="E330" s="14"/>
      <c r="H330" s="15"/>
      <c r="I330" s="16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</row>
    <row r="331" spans="5:109" x14ac:dyDescent="0.25">
      <c r="E331" s="14"/>
      <c r="H331" s="15"/>
      <c r="I331" s="16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</row>
    <row r="332" spans="5:109" x14ac:dyDescent="0.25">
      <c r="E332" s="14"/>
      <c r="H332" s="15"/>
      <c r="I332" s="16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</row>
    <row r="333" spans="5:109" x14ac:dyDescent="0.25">
      <c r="E333" s="14"/>
      <c r="H333" s="15"/>
      <c r="I333" s="16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</row>
    <row r="334" spans="5:109" x14ac:dyDescent="0.25">
      <c r="E334" s="14"/>
      <c r="H334" s="15"/>
      <c r="I334" s="16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</row>
    <row r="335" spans="5:109" x14ac:dyDescent="0.25">
      <c r="E335" s="14"/>
      <c r="H335" s="15"/>
      <c r="I335" s="16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</row>
    <row r="336" spans="5:109" x14ac:dyDescent="0.25">
      <c r="E336" s="14"/>
      <c r="H336" s="15"/>
      <c r="I336" s="16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</row>
    <row r="337" spans="5:109" x14ac:dyDescent="0.25">
      <c r="E337" s="14"/>
      <c r="H337" s="15"/>
      <c r="I337" s="16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</row>
    <row r="338" spans="5:109" x14ac:dyDescent="0.25">
      <c r="E338" s="14"/>
      <c r="H338" s="15"/>
      <c r="I338" s="16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</row>
    <row r="339" spans="5:109" x14ac:dyDescent="0.25">
      <c r="E339" s="14"/>
      <c r="H339" s="15"/>
      <c r="I339" s="16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</row>
    <row r="340" spans="5:109" x14ac:dyDescent="0.25">
      <c r="E340" s="14"/>
      <c r="H340" s="15"/>
      <c r="I340" s="16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</row>
    <row r="341" spans="5:109" x14ac:dyDescent="0.25">
      <c r="E341" s="14"/>
      <c r="H341" s="15"/>
      <c r="I341" s="16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</row>
    <row r="342" spans="5:109" x14ac:dyDescent="0.25">
      <c r="E342" s="14"/>
      <c r="H342" s="15"/>
      <c r="I342" s="16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</row>
    <row r="343" spans="5:109" x14ac:dyDescent="0.25">
      <c r="E343" s="14"/>
      <c r="H343" s="15"/>
      <c r="I343" s="16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</row>
    <row r="344" spans="5:109" x14ac:dyDescent="0.25">
      <c r="E344" s="14"/>
      <c r="H344" s="15"/>
      <c r="I344" s="16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</row>
    <row r="345" spans="5:109" x14ac:dyDescent="0.25">
      <c r="E345" s="14"/>
      <c r="H345" s="15"/>
      <c r="I345" s="16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</row>
    <row r="346" spans="5:109" x14ac:dyDescent="0.25">
      <c r="E346" s="14"/>
      <c r="H346" s="15"/>
      <c r="I346" s="16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</row>
    <row r="347" spans="5:109" x14ac:dyDescent="0.25">
      <c r="E347" s="14"/>
      <c r="H347" s="15"/>
      <c r="I347" s="16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</row>
    <row r="348" spans="5:109" x14ac:dyDescent="0.25">
      <c r="E348" s="14"/>
      <c r="H348" s="15"/>
      <c r="I348" s="16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</row>
    <row r="349" spans="5:109" x14ac:dyDescent="0.25">
      <c r="E349" s="14"/>
      <c r="H349" s="15"/>
      <c r="I349" s="16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</row>
    <row r="350" spans="5:109" x14ac:dyDescent="0.25">
      <c r="E350" s="14"/>
      <c r="H350" s="15"/>
      <c r="I350" s="16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</row>
    <row r="351" spans="5:109" x14ac:dyDescent="0.25">
      <c r="E351" s="14"/>
      <c r="H351" s="15"/>
      <c r="I351" s="16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</row>
    <row r="352" spans="5:109" x14ac:dyDescent="0.25">
      <c r="E352" s="14"/>
      <c r="H352" s="15"/>
      <c r="I352" s="16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</row>
    <row r="353" spans="5:109" x14ac:dyDescent="0.25">
      <c r="E353" s="14"/>
      <c r="H353" s="15"/>
      <c r="I353" s="16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</row>
    <row r="354" spans="5:109" x14ac:dyDescent="0.25">
      <c r="E354" s="14"/>
      <c r="H354" s="15"/>
      <c r="I354" s="16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</row>
    <row r="355" spans="5:109" x14ac:dyDescent="0.25">
      <c r="E355" s="14"/>
      <c r="H355" s="15"/>
      <c r="I355" s="16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</row>
    <row r="356" spans="5:109" x14ac:dyDescent="0.25">
      <c r="E356" s="14"/>
      <c r="H356" s="15"/>
      <c r="I356" s="16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</row>
    <row r="357" spans="5:109" x14ac:dyDescent="0.25">
      <c r="E357" s="14"/>
      <c r="H357" s="15"/>
      <c r="I357" s="16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</row>
    <row r="358" spans="5:109" x14ac:dyDescent="0.25">
      <c r="E358" s="14"/>
      <c r="H358" s="15"/>
      <c r="I358" s="16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</row>
    <row r="359" spans="5:109" x14ac:dyDescent="0.25">
      <c r="E359" s="14"/>
      <c r="H359" s="15"/>
      <c r="I359" s="16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</row>
    <row r="360" spans="5:109" x14ac:dyDescent="0.25">
      <c r="E360" s="14"/>
      <c r="H360" s="15"/>
      <c r="I360" s="16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</row>
    <row r="361" spans="5:109" x14ac:dyDescent="0.25">
      <c r="E361" s="14"/>
      <c r="H361" s="15"/>
      <c r="I361" s="16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</row>
    <row r="362" spans="5:109" x14ac:dyDescent="0.25">
      <c r="E362" s="14"/>
      <c r="H362" s="15"/>
      <c r="I362" s="16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</row>
    <row r="363" spans="5:109" x14ac:dyDescent="0.25">
      <c r="E363" s="14"/>
      <c r="H363" s="15"/>
      <c r="I363" s="16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</row>
    <row r="364" spans="5:109" x14ac:dyDescent="0.25">
      <c r="E364" s="14"/>
      <c r="H364" s="15"/>
      <c r="I364" s="16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</row>
    <row r="365" spans="5:109" x14ac:dyDescent="0.25">
      <c r="E365" s="14"/>
      <c r="H365" s="15"/>
      <c r="I365" s="16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</row>
    <row r="366" spans="5:109" x14ac:dyDescent="0.25">
      <c r="E366" s="14"/>
      <c r="H366" s="15"/>
      <c r="I366" s="16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</row>
    <row r="367" spans="5:109" x14ac:dyDescent="0.25">
      <c r="E367" s="14"/>
      <c r="H367" s="15"/>
      <c r="I367" s="16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</row>
    <row r="368" spans="5:109" x14ac:dyDescent="0.25">
      <c r="E368" s="14"/>
      <c r="H368" s="15"/>
      <c r="I368" s="16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</row>
    <row r="369" spans="5:109" x14ac:dyDescent="0.25">
      <c r="E369" s="14"/>
      <c r="H369" s="15"/>
      <c r="I369" s="16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</row>
    <row r="370" spans="5:109" x14ac:dyDescent="0.25">
      <c r="E370" s="14"/>
      <c r="H370" s="15"/>
      <c r="I370" s="16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</row>
    <row r="371" spans="5:109" x14ac:dyDescent="0.25">
      <c r="E371" s="14"/>
      <c r="H371" s="15"/>
      <c r="I371" s="16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</row>
    <row r="372" spans="5:109" x14ac:dyDescent="0.25">
      <c r="E372" s="14"/>
      <c r="H372" s="15"/>
      <c r="I372" s="16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</row>
    <row r="373" spans="5:109" x14ac:dyDescent="0.25">
      <c r="E373" s="14"/>
      <c r="H373" s="15"/>
      <c r="I373" s="16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</row>
    <row r="374" spans="5:109" x14ac:dyDescent="0.25">
      <c r="E374" s="14"/>
      <c r="H374" s="15"/>
      <c r="I374" s="16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</row>
    <row r="375" spans="5:109" x14ac:dyDescent="0.25">
      <c r="E375" s="14"/>
      <c r="H375" s="15"/>
      <c r="I375" s="16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</row>
    <row r="376" spans="5:109" x14ac:dyDescent="0.25">
      <c r="E376" s="14"/>
      <c r="H376" s="15"/>
      <c r="I376" s="16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</row>
    <row r="377" spans="5:109" x14ac:dyDescent="0.25">
      <c r="E377" s="14"/>
      <c r="H377" s="15"/>
      <c r="I377" s="16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</row>
    <row r="378" spans="5:109" x14ac:dyDescent="0.25">
      <c r="E378" s="14"/>
      <c r="H378" s="15"/>
      <c r="I378" s="16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</row>
    <row r="379" spans="5:109" x14ac:dyDescent="0.25">
      <c r="E379" s="14"/>
      <c r="H379" s="15"/>
      <c r="I379" s="16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</row>
    <row r="380" spans="5:109" x14ac:dyDescent="0.25">
      <c r="E380" s="14"/>
      <c r="H380" s="15"/>
      <c r="I380" s="16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</row>
    <row r="381" spans="5:109" x14ac:dyDescent="0.25">
      <c r="E381" s="14"/>
      <c r="H381" s="15"/>
      <c r="I381" s="16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</row>
    <row r="382" spans="5:109" x14ac:dyDescent="0.25">
      <c r="E382" s="14"/>
      <c r="H382" s="15"/>
      <c r="I382" s="16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</row>
    <row r="383" spans="5:109" x14ac:dyDescent="0.25">
      <c r="E383" s="14"/>
      <c r="H383" s="15"/>
      <c r="I383" s="16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</row>
    <row r="384" spans="5:109" x14ac:dyDescent="0.25">
      <c r="E384" s="14"/>
      <c r="H384" s="15"/>
      <c r="I384" s="16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</row>
    <row r="385" spans="5:109" x14ac:dyDescent="0.25">
      <c r="E385" s="14"/>
      <c r="H385" s="15"/>
      <c r="I385" s="16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</row>
    <row r="386" spans="5:109" x14ac:dyDescent="0.25">
      <c r="E386" s="14"/>
      <c r="H386" s="15"/>
      <c r="I386" s="16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</row>
    <row r="387" spans="5:109" x14ac:dyDescent="0.25">
      <c r="E387" s="14"/>
      <c r="H387" s="15"/>
      <c r="I387" s="16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</row>
    <row r="388" spans="5:109" x14ac:dyDescent="0.25">
      <c r="E388" s="14"/>
      <c r="H388" s="15"/>
      <c r="I388" s="16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</row>
    <row r="389" spans="5:109" x14ac:dyDescent="0.25">
      <c r="E389" s="14"/>
      <c r="H389" s="15"/>
      <c r="I389" s="16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</row>
    <row r="390" spans="5:109" x14ac:dyDescent="0.25">
      <c r="E390" s="14"/>
      <c r="H390" s="15"/>
      <c r="I390" s="16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</row>
    <row r="391" spans="5:109" x14ac:dyDescent="0.25">
      <c r="E391" s="14"/>
      <c r="H391" s="15"/>
      <c r="I391" s="16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</row>
    <row r="392" spans="5:109" x14ac:dyDescent="0.25">
      <c r="E392" s="14"/>
      <c r="H392" s="15"/>
      <c r="I392" s="16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</row>
    <row r="393" spans="5:109" x14ac:dyDescent="0.25">
      <c r="E393" s="14"/>
      <c r="H393" s="15"/>
      <c r="I393" s="16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</row>
    <row r="394" spans="5:109" x14ac:dyDescent="0.25">
      <c r="E394" s="14"/>
      <c r="H394" s="15"/>
      <c r="I394" s="16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</row>
    <row r="395" spans="5:109" x14ac:dyDescent="0.25">
      <c r="E395" s="14"/>
      <c r="H395" s="15"/>
      <c r="I395" s="16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</row>
    <row r="396" spans="5:109" x14ac:dyDescent="0.25">
      <c r="E396" s="14"/>
      <c r="H396" s="15"/>
      <c r="I396" s="16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</row>
    <row r="397" spans="5:109" x14ac:dyDescent="0.25">
      <c r="E397" s="14"/>
      <c r="H397" s="15"/>
      <c r="I397" s="16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</row>
    <row r="398" spans="5:109" x14ac:dyDescent="0.25">
      <c r="E398" s="14"/>
      <c r="H398" s="15"/>
      <c r="I398" s="16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</row>
    <row r="399" spans="5:109" x14ac:dyDescent="0.25">
      <c r="E399" s="14"/>
      <c r="H399" s="15"/>
      <c r="I399" s="16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</row>
    <row r="400" spans="5:109" x14ac:dyDescent="0.25">
      <c r="E400" s="14"/>
      <c r="H400" s="15"/>
      <c r="I400" s="16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</row>
    <row r="401" spans="5:109" x14ac:dyDescent="0.25">
      <c r="E401" s="14"/>
      <c r="H401" s="15"/>
      <c r="I401" s="16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</row>
    <row r="402" spans="5:109" x14ac:dyDescent="0.25">
      <c r="E402" s="14"/>
      <c r="H402" s="15"/>
      <c r="I402" s="16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</row>
    <row r="403" spans="5:109" x14ac:dyDescent="0.25">
      <c r="E403" s="14"/>
      <c r="H403" s="15"/>
      <c r="I403" s="16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</row>
    <row r="404" spans="5:109" x14ac:dyDescent="0.25">
      <c r="E404" s="14"/>
      <c r="H404" s="15"/>
      <c r="I404" s="16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</row>
    <row r="405" spans="5:109" x14ac:dyDescent="0.25">
      <c r="E405" s="14"/>
      <c r="H405" s="15"/>
      <c r="I405" s="16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</row>
    <row r="406" spans="5:109" x14ac:dyDescent="0.25">
      <c r="E406" s="14"/>
      <c r="H406" s="15"/>
      <c r="I406" s="16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</row>
    <row r="407" spans="5:109" x14ac:dyDescent="0.25">
      <c r="E407" s="14"/>
      <c r="H407" s="15"/>
      <c r="I407" s="16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</row>
    <row r="408" spans="5:109" x14ac:dyDescent="0.25">
      <c r="E408" s="14"/>
      <c r="H408" s="15"/>
      <c r="I408" s="16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</row>
    <row r="409" spans="5:109" x14ac:dyDescent="0.25">
      <c r="E409" s="14"/>
      <c r="H409" s="15"/>
      <c r="I409" s="16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</row>
    <row r="410" spans="5:109" x14ac:dyDescent="0.25">
      <c r="E410" s="14"/>
      <c r="H410" s="15"/>
      <c r="I410" s="16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</row>
    <row r="411" spans="5:109" x14ac:dyDescent="0.25">
      <c r="E411" s="14"/>
      <c r="H411" s="15"/>
      <c r="I411" s="16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</row>
    <row r="412" spans="5:109" x14ac:dyDescent="0.25">
      <c r="E412" s="14"/>
      <c r="H412" s="15"/>
      <c r="I412" s="16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</row>
    <row r="413" spans="5:109" x14ac:dyDescent="0.25">
      <c r="E413" s="14"/>
      <c r="H413" s="15"/>
      <c r="I413" s="16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</row>
    <row r="414" spans="5:109" x14ac:dyDescent="0.25">
      <c r="E414" s="14"/>
      <c r="H414" s="15"/>
      <c r="I414" s="16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</row>
    <row r="415" spans="5:109" x14ac:dyDescent="0.25">
      <c r="E415" s="14"/>
      <c r="H415" s="15"/>
      <c r="I415" s="16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</row>
    <row r="416" spans="5:109" x14ac:dyDescent="0.25">
      <c r="E416" s="14"/>
      <c r="H416" s="15"/>
      <c r="I416" s="16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</row>
    <row r="417" spans="5:109" x14ac:dyDescent="0.25">
      <c r="E417" s="14"/>
      <c r="H417" s="15"/>
      <c r="I417" s="16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</row>
    <row r="418" spans="5:109" x14ac:dyDescent="0.25">
      <c r="E418" s="14"/>
      <c r="H418" s="15"/>
      <c r="I418" s="16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</row>
    <row r="419" spans="5:109" x14ac:dyDescent="0.25">
      <c r="E419" s="14"/>
      <c r="H419" s="15"/>
      <c r="I419" s="16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</row>
    <row r="420" spans="5:109" x14ac:dyDescent="0.25">
      <c r="E420" s="14"/>
      <c r="H420" s="15"/>
      <c r="I420" s="16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</row>
    <row r="421" spans="5:109" x14ac:dyDescent="0.25">
      <c r="E421" s="14"/>
      <c r="H421" s="15"/>
      <c r="I421" s="16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</row>
    <row r="422" spans="5:109" x14ac:dyDescent="0.25">
      <c r="E422" s="14"/>
      <c r="H422" s="15"/>
      <c r="I422" s="16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</row>
    <row r="423" spans="5:109" x14ac:dyDescent="0.25">
      <c r="E423" s="14"/>
      <c r="H423" s="15"/>
      <c r="I423" s="16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</row>
    <row r="424" spans="5:109" x14ac:dyDescent="0.25">
      <c r="E424" s="14"/>
      <c r="H424" s="15"/>
      <c r="I424" s="16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</row>
    <row r="425" spans="5:109" x14ac:dyDescent="0.25">
      <c r="E425" s="14"/>
      <c r="H425" s="15"/>
      <c r="I425" s="16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</row>
    <row r="426" spans="5:109" x14ac:dyDescent="0.25">
      <c r="E426" s="14"/>
      <c r="H426" s="15"/>
      <c r="I426" s="16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</row>
    <row r="427" spans="5:109" x14ac:dyDescent="0.25">
      <c r="E427" s="14"/>
      <c r="H427" s="15"/>
      <c r="I427" s="16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</row>
    <row r="428" spans="5:109" x14ac:dyDescent="0.25">
      <c r="E428" s="14"/>
      <c r="H428" s="15"/>
      <c r="I428" s="16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</row>
    <row r="429" spans="5:109" x14ac:dyDescent="0.25">
      <c r="E429" s="14"/>
      <c r="H429" s="15"/>
      <c r="I429" s="16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</row>
    <row r="430" spans="5:109" x14ac:dyDescent="0.25">
      <c r="E430" s="14"/>
      <c r="H430" s="15"/>
      <c r="I430" s="16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</row>
    <row r="431" spans="5:109" x14ac:dyDescent="0.25">
      <c r="E431" s="14"/>
      <c r="H431" s="15"/>
      <c r="I431" s="16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</row>
    <row r="432" spans="5:109" x14ac:dyDescent="0.25">
      <c r="E432" s="14"/>
      <c r="H432" s="15"/>
      <c r="I432" s="16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</row>
    <row r="433" spans="5:109" x14ac:dyDescent="0.25">
      <c r="E433" s="14"/>
      <c r="H433" s="15"/>
      <c r="I433" s="16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</row>
    <row r="434" spans="5:109" x14ac:dyDescent="0.25">
      <c r="E434" s="14"/>
      <c r="H434" s="15"/>
      <c r="I434" s="16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</row>
    <row r="435" spans="5:109" x14ac:dyDescent="0.25">
      <c r="E435" s="14"/>
      <c r="H435" s="15"/>
      <c r="I435" s="16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</row>
    <row r="436" spans="5:109" x14ac:dyDescent="0.25">
      <c r="E436" s="14"/>
      <c r="H436" s="15"/>
      <c r="I436" s="16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</row>
    <row r="437" spans="5:109" x14ac:dyDescent="0.25">
      <c r="E437" s="14"/>
      <c r="H437" s="15"/>
      <c r="I437" s="16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</row>
    <row r="438" spans="5:109" x14ac:dyDescent="0.25">
      <c r="E438" s="14"/>
      <c r="H438" s="15"/>
      <c r="I438" s="16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</row>
    <row r="439" spans="5:109" x14ac:dyDescent="0.25">
      <c r="E439" s="14"/>
      <c r="H439" s="15"/>
      <c r="I439" s="16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</row>
    <row r="440" spans="5:109" x14ac:dyDescent="0.25">
      <c r="E440" s="14"/>
      <c r="H440" s="15"/>
      <c r="I440" s="16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</row>
    <row r="441" spans="5:109" x14ac:dyDescent="0.25">
      <c r="E441" s="14"/>
      <c r="H441" s="15"/>
      <c r="I441" s="16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</row>
    <row r="442" spans="5:109" x14ac:dyDescent="0.25">
      <c r="E442" s="14"/>
      <c r="H442" s="15"/>
      <c r="I442" s="16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</row>
    <row r="443" spans="5:109" x14ac:dyDescent="0.25">
      <c r="E443" s="14"/>
      <c r="H443" s="15"/>
      <c r="I443" s="16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</row>
    <row r="444" spans="5:109" x14ac:dyDescent="0.25">
      <c r="E444" s="14"/>
      <c r="H444" s="15"/>
      <c r="I444" s="16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</row>
    <row r="445" spans="5:109" x14ac:dyDescent="0.25">
      <c r="E445" s="14"/>
      <c r="H445" s="15"/>
      <c r="I445" s="16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</row>
    <row r="446" spans="5:109" x14ac:dyDescent="0.25">
      <c r="E446" s="14"/>
      <c r="H446" s="15"/>
      <c r="I446" s="16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</row>
    <row r="447" spans="5:109" x14ac:dyDescent="0.25">
      <c r="E447" s="14"/>
      <c r="H447" s="15"/>
      <c r="I447" s="16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</row>
    <row r="448" spans="5:109" x14ac:dyDescent="0.25">
      <c r="E448" s="14"/>
      <c r="H448" s="15"/>
      <c r="I448" s="16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</row>
    <row r="449" spans="5:109" x14ac:dyDescent="0.25">
      <c r="E449" s="14"/>
      <c r="H449" s="15"/>
      <c r="I449" s="16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</row>
    <row r="450" spans="5:109" x14ac:dyDescent="0.25">
      <c r="E450" s="14"/>
      <c r="H450" s="15"/>
      <c r="I450" s="16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</row>
    <row r="451" spans="5:109" x14ac:dyDescent="0.25">
      <c r="E451" s="14"/>
      <c r="H451" s="15"/>
      <c r="I451" s="16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</row>
    <row r="452" spans="5:109" x14ac:dyDescent="0.25">
      <c r="E452" s="14"/>
      <c r="H452" s="15"/>
      <c r="I452" s="16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</row>
    <row r="453" spans="5:109" x14ac:dyDescent="0.25">
      <c r="E453" s="14"/>
      <c r="H453" s="15"/>
      <c r="I453" s="16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</row>
    <row r="454" spans="5:109" x14ac:dyDescent="0.25">
      <c r="E454" s="14"/>
      <c r="H454" s="15"/>
      <c r="I454" s="16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</row>
    <row r="455" spans="5:109" x14ac:dyDescent="0.25">
      <c r="E455" s="14"/>
      <c r="H455" s="15"/>
      <c r="I455" s="16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</row>
    <row r="456" spans="5:109" x14ac:dyDescent="0.25">
      <c r="E456" s="14"/>
      <c r="H456" s="15"/>
      <c r="I456" s="16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</row>
    <row r="457" spans="5:109" x14ac:dyDescent="0.25">
      <c r="E457" s="14"/>
      <c r="H457" s="15"/>
      <c r="I457" s="16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</row>
    <row r="458" spans="5:109" x14ac:dyDescent="0.25">
      <c r="E458" s="14"/>
      <c r="H458" s="15"/>
      <c r="I458" s="16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</row>
    <row r="459" spans="5:109" x14ac:dyDescent="0.25">
      <c r="E459" s="14"/>
      <c r="H459" s="15"/>
      <c r="I459" s="16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</row>
    <row r="460" spans="5:109" x14ac:dyDescent="0.25">
      <c r="E460" s="14"/>
      <c r="H460" s="15"/>
      <c r="I460" s="16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</row>
    <row r="461" spans="5:109" x14ac:dyDescent="0.25">
      <c r="E461" s="14"/>
      <c r="H461" s="15"/>
      <c r="I461" s="16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</row>
    <row r="462" spans="5:109" x14ac:dyDescent="0.25">
      <c r="E462" s="14"/>
      <c r="H462" s="15"/>
      <c r="I462" s="16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</row>
    <row r="463" spans="5:109" x14ac:dyDescent="0.25">
      <c r="E463" s="14"/>
      <c r="H463" s="15"/>
      <c r="I463" s="16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</row>
    <row r="464" spans="5:109" x14ac:dyDescent="0.25">
      <c r="E464" s="14"/>
      <c r="H464" s="15"/>
      <c r="I464" s="16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</row>
    <row r="465" spans="5:109" x14ac:dyDescent="0.25">
      <c r="E465" s="14"/>
      <c r="H465" s="15"/>
      <c r="I465" s="16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</row>
    <row r="466" spans="5:109" x14ac:dyDescent="0.25">
      <c r="E466" s="14"/>
      <c r="H466" s="15"/>
      <c r="I466" s="16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</row>
    <row r="467" spans="5:109" x14ac:dyDescent="0.25">
      <c r="E467" s="14"/>
      <c r="H467" s="15"/>
      <c r="I467" s="16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</row>
    <row r="468" spans="5:109" x14ac:dyDescent="0.25">
      <c r="E468" s="14"/>
      <c r="H468" s="15"/>
      <c r="I468" s="16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</row>
    <row r="469" spans="5:109" x14ac:dyDescent="0.25">
      <c r="E469" s="14"/>
      <c r="H469" s="15"/>
      <c r="I469" s="16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</row>
    <row r="470" spans="5:109" x14ac:dyDescent="0.25">
      <c r="E470" s="14"/>
      <c r="H470" s="15"/>
      <c r="I470" s="16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</row>
    <row r="471" spans="5:109" x14ac:dyDescent="0.25">
      <c r="E471" s="14"/>
      <c r="H471" s="15"/>
      <c r="I471" s="16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</row>
    <row r="472" spans="5:109" x14ac:dyDescent="0.25">
      <c r="E472" s="14"/>
      <c r="H472" s="15"/>
      <c r="I472" s="16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</row>
    <row r="473" spans="5:109" x14ac:dyDescent="0.25">
      <c r="E473" s="14"/>
      <c r="H473" s="15"/>
      <c r="I473" s="16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</row>
    <row r="474" spans="5:109" x14ac:dyDescent="0.25">
      <c r="E474" s="14"/>
      <c r="H474" s="15"/>
      <c r="I474" s="16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</row>
    <row r="475" spans="5:109" x14ac:dyDescent="0.25">
      <c r="E475" s="14"/>
      <c r="H475" s="15"/>
      <c r="I475" s="16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</row>
    <row r="476" spans="5:109" x14ac:dyDescent="0.25">
      <c r="E476" s="14"/>
      <c r="H476" s="15"/>
      <c r="I476" s="16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</row>
    <row r="477" spans="5:109" x14ac:dyDescent="0.25">
      <c r="E477" s="14"/>
      <c r="H477" s="15"/>
      <c r="I477" s="16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</row>
    <row r="478" spans="5:109" x14ac:dyDescent="0.25">
      <c r="E478" s="14"/>
      <c r="H478" s="15"/>
      <c r="I478" s="16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</row>
    <row r="479" spans="5:109" x14ac:dyDescent="0.25">
      <c r="E479" s="14"/>
      <c r="H479" s="15"/>
      <c r="I479" s="16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</row>
    <row r="480" spans="5:109" x14ac:dyDescent="0.25">
      <c r="E480" s="14"/>
      <c r="H480" s="15"/>
      <c r="I480" s="16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</row>
    <row r="481" spans="5:109" x14ac:dyDescent="0.25">
      <c r="E481" s="14"/>
      <c r="H481" s="15"/>
      <c r="I481" s="16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</row>
    <row r="482" spans="5:109" x14ac:dyDescent="0.25">
      <c r="E482" s="14"/>
      <c r="H482" s="15"/>
      <c r="I482" s="16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</row>
    <row r="483" spans="5:109" x14ac:dyDescent="0.25">
      <c r="E483" s="14"/>
      <c r="H483" s="15"/>
      <c r="I483" s="16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</row>
    <row r="484" spans="5:109" x14ac:dyDescent="0.25">
      <c r="E484" s="14"/>
      <c r="H484" s="15"/>
      <c r="I484" s="16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</row>
    <row r="485" spans="5:109" x14ac:dyDescent="0.25">
      <c r="E485" s="14"/>
      <c r="H485" s="15"/>
      <c r="I485" s="16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</row>
    <row r="486" spans="5:109" x14ac:dyDescent="0.25">
      <c r="E486" s="14"/>
      <c r="H486" s="15"/>
      <c r="I486" s="16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</row>
    <row r="487" spans="5:109" x14ac:dyDescent="0.25">
      <c r="E487" s="14"/>
      <c r="H487" s="15"/>
      <c r="I487" s="16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</row>
    <row r="488" spans="5:109" x14ac:dyDescent="0.25">
      <c r="E488" s="14"/>
      <c r="H488" s="15"/>
      <c r="I488" s="16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</row>
    <row r="489" spans="5:109" x14ac:dyDescent="0.25">
      <c r="E489" s="14"/>
      <c r="H489" s="15"/>
      <c r="I489" s="16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</row>
    <row r="490" spans="5:109" x14ac:dyDescent="0.25">
      <c r="E490" s="14"/>
      <c r="H490" s="15"/>
      <c r="I490" s="16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</row>
    <row r="491" spans="5:109" x14ac:dyDescent="0.25">
      <c r="E491" s="14"/>
      <c r="H491" s="15"/>
      <c r="I491" s="16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</row>
    <row r="492" spans="5:109" x14ac:dyDescent="0.25">
      <c r="E492" s="14"/>
      <c r="H492" s="15"/>
      <c r="I492" s="16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</row>
    <row r="493" spans="5:109" x14ac:dyDescent="0.25">
      <c r="E493" s="14"/>
      <c r="H493" s="15"/>
      <c r="I493" s="16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</row>
    <row r="494" spans="5:109" x14ac:dyDescent="0.25">
      <c r="E494" s="14"/>
      <c r="H494" s="15"/>
      <c r="I494" s="16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</row>
    <row r="495" spans="5:109" x14ac:dyDescent="0.25">
      <c r="E495" s="14"/>
      <c r="H495" s="15"/>
      <c r="I495" s="16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</row>
    <row r="496" spans="5:109" x14ac:dyDescent="0.25">
      <c r="E496" s="14"/>
      <c r="H496" s="15"/>
      <c r="I496" s="16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</row>
    <row r="497" spans="5:109" x14ac:dyDescent="0.25">
      <c r="E497" s="14"/>
      <c r="H497" s="15"/>
      <c r="I497" s="16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</row>
    <row r="498" spans="5:109" x14ac:dyDescent="0.25">
      <c r="E498" s="14"/>
      <c r="H498" s="15"/>
      <c r="I498" s="16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</row>
    <row r="499" spans="5:109" x14ac:dyDescent="0.25">
      <c r="E499" s="14"/>
      <c r="H499" s="15"/>
      <c r="I499" s="16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</row>
    <row r="500" spans="5:109" x14ac:dyDescent="0.25">
      <c r="E500" s="14"/>
      <c r="H500" s="15"/>
      <c r="I500" s="16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</row>
    <row r="501" spans="5:109" x14ac:dyDescent="0.25">
      <c r="E501" s="14"/>
      <c r="H501" s="15"/>
      <c r="I501" s="16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</row>
    <row r="502" spans="5:109" x14ac:dyDescent="0.25">
      <c r="E502" s="14"/>
      <c r="H502" s="15"/>
      <c r="I502" s="16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</row>
    <row r="503" spans="5:109" x14ac:dyDescent="0.25">
      <c r="E503" s="14"/>
      <c r="H503" s="15"/>
      <c r="I503" s="16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</row>
    <row r="504" spans="5:109" x14ac:dyDescent="0.25">
      <c r="E504" s="14"/>
      <c r="H504" s="15"/>
      <c r="I504" s="16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</row>
    <row r="505" spans="5:109" x14ac:dyDescent="0.25">
      <c r="E505" s="14"/>
      <c r="H505" s="15"/>
      <c r="I505" s="16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</row>
    <row r="506" spans="5:109" x14ac:dyDescent="0.25">
      <c r="E506" s="14"/>
      <c r="H506" s="15"/>
      <c r="I506" s="16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</row>
    <row r="507" spans="5:109" x14ac:dyDescent="0.25">
      <c r="E507" s="14"/>
      <c r="H507" s="15"/>
      <c r="I507" s="16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</row>
    <row r="508" spans="5:109" x14ac:dyDescent="0.25">
      <c r="E508" s="14"/>
      <c r="I508" s="16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</row>
    <row r="509" spans="5:109" x14ac:dyDescent="0.25">
      <c r="E509" s="14"/>
      <c r="I509" s="16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</row>
    <row r="510" spans="5:109" x14ac:dyDescent="0.25">
      <c r="E510" s="14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</row>
    <row r="511" spans="5:109" x14ac:dyDescent="0.25">
      <c r="E511" s="14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</row>
    <row r="512" spans="5:109" x14ac:dyDescent="0.25">
      <c r="E512" s="14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</row>
    <row r="513" spans="5:109" x14ac:dyDescent="0.25">
      <c r="E513" s="14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</row>
    <row r="514" spans="5:109" x14ac:dyDescent="0.25">
      <c r="E514" s="14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</row>
    <row r="515" spans="5:109" x14ac:dyDescent="0.25">
      <c r="E515" s="14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</row>
  </sheetData>
  <mergeCells count="2">
    <mergeCell ref="B5:J5"/>
    <mergeCell ref="A89:S89"/>
  </mergeCells>
  <pageMargins left="0.31496062992125984" right="0.31496062992125984" top="0.15748031496062992" bottom="0.15748031496062992" header="0.31496062992125984" footer="0.31496062992125984"/>
  <pageSetup paperSize="9" scale="32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Воронкова Ольга Юрьевна</cp:lastModifiedBy>
  <cp:lastPrinted>2024-08-09T13:01:27Z</cp:lastPrinted>
  <dcterms:created xsi:type="dcterms:W3CDTF">2024-08-06T07:03:59Z</dcterms:created>
  <dcterms:modified xsi:type="dcterms:W3CDTF">2024-08-09T13:01:29Z</dcterms:modified>
</cp:coreProperties>
</file>