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85" yWindow="330" windowWidth="22695" windowHeight="9270"/>
  </bookViews>
  <sheets>
    <sheet name="для НИФИ" sheetId="1" r:id="rId1"/>
  </sheets>
  <definedNames>
    <definedName name="_xlnm.Print_Titles" localSheetId="0">'для НИФИ'!$6:$7</definedName>
  </definedNames>
  <calcPr calcId="145621"/>
</workbook>
</file>

<file path=xl/calcChain.xml><?xml version="1.0" encoding="utf-8"?>
<calcChain xmlns="http://schemas.openxmlformats.org/spreadsheetml/2006/main">
  <c r="E39" i="1" l="1"/>
  <c r="F39" i="1"/>
  <c r="G39" i="1"/>
  <c r="D73" i="1" l="1"/>
  <c r="D70" i="1"/>
  <c r="D12" i="1"/>
  <c r="D10" i="1"/>
  <c r="D86" i="1"/>
  <c r="C84" i="1" l="1"/>
  <c r="C82" i="1"/>
  <c r="C79" i="1"/>
  <c r="C74" i="1"/>
  <c r="C68" i="1"/>
  <c r="C60" i="1"/>
  <c r="C56" i="1"/>
  <c r="C47" i="1"/>
  <c r="C44" i="1"/>
  <c r="C39" i="1"/>
  <c r="C27" i="1"/>
  <c r="C22" i="1"/>
  <c r="C9" i="1"/>
  <c r="D74" i="1" l="1"/>
  <c r="E74" i="1"/>
  <c r="F74" i="1"/>
  <c r="G74" i="1"/>
  <c r="D22" i="1"/>
  <c r="D20" i="1"/>
  <c r="D9" i="1"/>
  <c r="D84" i="1"/>
  <c r="D82" i="1"/>
  <c r="D79" i="1"/>
  <c r="D68" i="1"/>
  <c r="D60" i="1"/>
  <c r="D56" i="1"/>
  <c r="D47" i="1"/>
  <c r="D44" i="1"/>
  <c r="D39" i="1"/>
  <c r="D27" i="1"/>
  <c r="D8" i="1" l="1"/>
  <c r="D89" i="1" s="1"/>
  <c r="F84" i="1"/>
  <c r="G84" i="1"/>
  <c r="E84" i="1"/>
  <c r="F82" i="1"/>
  <c r="G82" i="1"/>
  <c r="E82" i="1"/>
  <c r="G79" i="1"/>
  <c r="E79" i="1"/>
  <c r="F79" i="1"/>
  <c r="F68" i="1"/>
  <c r="G68" i="1"/>
  <c r="E68" i="1"/>
  <c r="F60" i="1"/>
  <c r="G60" i="1"/>
  <c r="E60" i="1"/>
  <c r="F56" i="1"/>
  <c r="G56" i="1"/>
  <c r="E56" i="1"/>
  <c r="G47" i="1"/>
  <c r="E47" i="1"/>
  <c r="F47" i="1"/>
  <c r="F44" i="1"/>
  <c r="G44" i="1"/>
  <c r="E44" i="1"/>
  <c r="F27" i="1"/>
  <c r="G27" i="1"/>
  <c r="E27" i="1"/>
  <c r="F22" i="1"/>
  <c r="G22" i="1"/>
  <c r="E22" i="1"/>
  <c r="F20" i="1"/>
  <c r="G20" i="1"/>
  <c r="E20" i="1"/>
  <c r="C20" i="1"/>
  <c r="G9" i="1"/>
  <c r="E9" i="1"/>
  <c r="F9" i="1"/>
  <c r="E8" i="1" l="1"/>
  <c r="E89" i="1" s="1"/>
  <c r="G8" i="1"/>
  <c r="G89" i="1" s="1"/>
  <c r="F8" i="1"/>
  <c r="F89" i="1" s="1"/>
  <c r="C8" i="1"/>
  <c r="C89" i="1" s="1"/>
</calcChain>
</file>

<file path=xl/sharedStrings.xml><?xml version="1.0" encoding="utf-8"?>
<sst xmlns="http://schemas.openxmlformats.org/spreadsheetml/2006/main" count="153" uniqueCount="153">
  <si>
    <t>тыс. руб.</t>
  </si>
  <si>
    <t>КФСР</t>
  </si>
  <si>
    <t>Проект</t>
  </si>
  <si>
    <t>2024 год</t>
  </si>
  <si>
    <t>2025 год</t>
  </si>
  <si>
    <t>ВСЕГО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</si>
  <si>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</si>
  <si>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</si>
  <si>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</si>
  <si>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</si>
  <si>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</si>
  <si>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</si>
  <si>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</si>
  <si>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</si>
  <si>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</si>
  <si>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</si>
  <si>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</si>
  <si>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</si>
  <si>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</si>
  <si>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</si>
  <si>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</si>
  <si>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</si>
  <si>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</si>
  <si>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</si>
  <si>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</si>
  <si>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</si>
  <si>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</si>
  <si>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</si>
  <si>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</si>
  <si>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</si>
  <si>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</si>
  <si>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</si>
  <si>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</si>
  <si>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</si>
  <si>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</si>
  <si>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</si>
  <si>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</si>
  <si>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</si>
  <si>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</si>
  <si>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</si>
  <si>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</si>
  <si>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</si>
  <si>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</si>
  <si>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</si>
  <si>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</si>
  <si>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</si>
  <si>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</si>
  <si>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</si>
  <si>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</si>
  <si>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</si>
  <si>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</si>
  <si>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</si>
  <si>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</si>
  <si>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</si>
  <si>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</si>
  <si>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</si>
  <si>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</si>
  <si>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</si>
  <si>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</si>
  <si>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</si>
  <si>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</si>
  <si>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</si>
  <si>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</si>
  <si>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</si>
  <si>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</si>
  <si>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</si>
  <si>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</si>
  <si>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</si>
  <si>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</si>
  <si>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</si>
  <si>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</si>
  <si>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</si>
  <si>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</si>
  <si>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</si>
  <si>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</si>
  <si>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</si>
  <si>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</si>
  <si>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</si>
  <si>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</si>
  <si>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</si>
  <si>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</si>
  <si>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</si>
  <si>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</si>
  <si>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</si>
  <si>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</si>
  <si>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</si>
  <si>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</si>
  <si>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</si>
  <si>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</si>
  <si>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</si>
  <si>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</si>
  <si>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</si>
  <si>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</si>
  <si>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</si>
  <si>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</si>
  <si>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</si>
  <si>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</si>
  <si>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</si>
  <si>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</si>
  <si>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</si>
  <si>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</si>
  <si>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</si>
  <si>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</si>
  <si>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</si>
  <si>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</si>
  <si>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</si>
  <si>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</si>
  <si>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</si>
  <si>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</si>
  <si>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</si>
  <si>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</si>
  <si>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</si>
  <si>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</si>
  <si>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</si>
  <si>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</si>
  <si>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</si>
  <si>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</si>
  <si>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</si>
  <si>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</si>
  <si>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</si>
  <si>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</si>
  <si>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</si>
  <si>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</si>
  <si>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</si>
  <si>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</si>
  <si>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</si>
  <si>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</si>
  <si>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</si>
  <si>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</si>
  <si>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</si>
  <si>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</si>
  <si>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</si>
  <si>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</si>
  <si>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</si>
  <si>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</si>
  <si>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</si>
  <si>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Условно утвержденные расходы</t>
  </si>
  <si>
    <t>Всего</t>
  </si>
  <si>
    <t>Другие вопросы в области физической культуры и спорта</t>
  </si>
  <si>
    <t xml:space="preserve">Наименование раздела/подраздела классифцикации расходов </t>
  </si>
  <si>
    <t>0113</t>
  </si>
  <si>
    <t>0108</t>
  </si>
  <si>
    <t>Международные отношения и международное сотрудничество</t>
  </si>
  <si>
    <t>1105</t>
  </si>
  <si>
    <t>Расходы областного бюджета Ленинградской области 
по разделам и подразделам классификации расходов в 2022 - 2026 годах</t>
  </si>
  <si>
    <t>Приложение 7 к пояснительной записке 2024 года</t>
  </si>
  <si>
    <t>Отчет за
2022 год</t>
  </si>
  <si>
    <t>Ожидаемое исполнение 2023 года</t>
  </si>
  <si>
    <t>2026 год</t>
  </si>
  <si>
    <t>0311</t>
  </si>
  <si>
    <t>Миграционная политика</t>
  </si>
  <si>
    <t>04 02</t>
  </si>
  <si>
    <t>Топливно-энергетический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</si>
</sst>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horizontal="right"/>
    </xf>
    <xf numFmtId="0" fontId="2" fillId="3" borderId="5" xfId="0" applyFont="1" applyFill="1" applyBorder="1" applyAlignment="1">
      <alignment vertical="center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5" fillId="0" borderId="0" xfId="0" applyFont="1"/>
    <xf numFmtId="0" fontId="1" fillId="2" borderId="5" xfId="0" applyFont="1" applyFill="1" applyBorder="1"/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6" fillId="0" borderId="0" xfId="0" applyFont="1"/>
    <xf numFmtId="0" fontId="3" fillId="0" borderId="0" xfId="0" applyFont="1"/>
    <xf numFmtId="0" fontId="1" fillId="4" borderId="5" xfId="0" applyFont="1" applyFill="1" applyBorder="1"/>
    <xf numFmtId="0" fontId="2" fillId="4" borderId="5" xfId="0" applyFont="1" applyFill="1" applyBorder="1" applyAlignment="1">
      <alignment horizontal="left" vertical="center" wrapText="1"/>
    </xf>
    <xf numFmtId="164" fontId="2" fillId="4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/>
    <xf numFmtId="49" fontId="1" fillId="0" borderId="6" xfId="0" applyNumberFormat="1" applyFont="1" applyFill="1" applyBorder="1" applyAlignment="1" applyProtection="1">
      <alignment horizontal="left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/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89"/>
  <sheetViews>
    <sheetView tabSelected="1" view="pageBreakPreview" topLeftCell="A79" zoomScaleNormal="120" zoomScaleSheetLayoutView="100" workbookViewId="0">
      <selection activeCell="E87" sqref="E87"/>
    </sheetView>
  </sheetViews>
  <sheetFormatPr defaultRowHeight="15.75" x14ac:dyDescent="0.25"/>
  <cols>
    <col min="1" max="1" width="8" style="18" customWidth="1"/>
    <col min="2" max="2" width="37" style="18" customWidth="1"/>
    <col min="3" max="3" width="16.42578125" style="18" customWidth="1"/>
    <col min="4" max="4" width="16.42578125" style="19" customWidth="1"/>
    <col min="5" max="7" width="16.42578125" style="18" customWidth="1"/>
    <col min="8" max="16384" width="9.140625" style="7"/>
  </cols>
  <sheetData>
    <row r="1" spans="1:7" x14ac:dyDescent="0.25">
      <c r="A1" s="4"/>
      <c r="B1" s="4"/>
      <c r="C1" s="5"/>
      <c r="D1" s="6"/>
      <c r="E1" s="4"/>
      <c r="F1" s="4"/>
      <c r="G1" s="1" t="s">
        <v>145</v>
      </c>
    </row>
    <row r="2" spans="1:7" x14ac:dyDescent="0.25">
      <c r="A2" s="4"/>
      <c r="B2" s="4"/>
      <c r="C2" s="5"/>
      <c r="D2" s="6"/>
      <c r="E2" s="4"/>
      <c r="F2" s="4"/>
      <c r="G2" s="1"/>
    </row>
    <row r="3" spans="1:7" ht="31.5" customHeight="1" x14ac:dyDescent="0.25">
      <c r="A3" s="32" t="s">
        <v>144</v>
      </c>
      <c r="B3" s="32"/>
      <c r="C3" s="32"/>
      <c r="D3" s="32"/>
      <c r="E3" s="32"/>
      <c r="F3" s="32"/>
      <c r="G3" s="32"/>
    </row>
    <row r="4" spans="1:7" x14ac:dyDescent="0.25">
      <c r="A4" s="8"/>
      <c r="B4" s="8"/>
      <c r="C4" s="9"/>
      <c r="D4" s="10"/>
      <c r="E4" s="8"/>
      <c r="F4" s="8"/>
      <c r="G4" s="8"/>
    </row>
    <row r="5" spans="1:7" x14ac:dyDescent="0.25">
      <c r="A5" s="8"/>
      <c r="B5" s="8"/>
      <c r="C5" s="9"/>
      <c r="D5" s="6"/>
      <c r="E5" s="8"/>
      <c r="F5" s="8"/>
      <c r="G5" s="11" t="s">
        <v>0</v>
      </c>
    </row>
    <row r="6" spans="1:7" s="12" customFormat="1" x14ac:dyDescent="0.25">
      <c r="A6" s="33" t="s">
        <v>1</v>
      </c>
      <c r="B6" s="35" t="s">
        <v>139</v>
      </c>
      <c r="C6" s="35" t="s">
        <v>146</v>
      </c>
      <c r="D6" s="35" t="s">
        <v>147</v>
      </c>
      <c r="E6" s="37" t="s">
        <v>2</v>
      </c>
      <c r="F6" s="38"/>
      <c r="G6" s="39"/>
    </row>
    <row r="7" spans="1:7" s="12" customFormat="1" ht="45" customHeight="1" x14ac:dyDescent="0.25">
      <c r="A7" s="34"/>
      <c r="B7" s="36"/>
      <c r="C7" s="36"/>
      <c r="D7" s="36"/>
      <c r="E7" s="3" t="s">
        <v>3</v>
      </c>
      <c r="F7" s="3" t="s">
        <v>4</v>
      </c>
      <c r="G7" s="3" t="s">
        <v>148</v>
      </c>
    </row>
    <row r="8" spans="1:7" x14ac:dyDescent="0.25">
      <c r="A8" s="20"/>
      <c r="B8" s="21" t="s">
        <v>5</v>
      </c>
      <c r="C8" s="22">
        <f>C9+C20+C22+C27+C39+C44+C47+C56+C60+C68+C74+C79+C82+C84</f>
        <v>196774255.20000005</v>
      </c>
      <c r="D8" s="22">
        <f>D9+D20+D22+D27+D39+D44+D47+D56+D60+D68+D74+D79+D82+D84</f>
        <v>223620795.49999997</v>
      </c>
      <c r="E8" s="22">
        <f t="shared" ref="E8:G8" si="0">E9+E20+E22+E27+E39+E44+E47+E56+E60+E68+E74+E79+E82+E84</f>
        <v>223651055.70000005</v>
      </c>
      <c r="F8" s="22">
        <f t="shared" si="0"/>
        <v>209076238.39999998</v>
      </c>
      <c r="G8" s="22">
        <f t="shared" si="0"/>
        <v>187749261.39999998</v>
      </c>
    </row>
    <row r="9" spans="1:7" ht="31.5" x14ac:dyDescent="0.25">
      <c r="A9" s="14" t="s">
        <v>6</v>
      </c>
      <c r="B9" s="15" t="s">
        <v>7</v>
      </c>
      <c r="C9" s="29">
        <f>SUM(C10:C19)</f>
        <v>9782573.4000000004</v>
      </c>
      <c r="D9" s="29">
        <f>SUM(D10:D19)</f>
        <v>19442622.800000001</v>
      </c>
      <c r="E9" s="29">
        <f>SUM(E10:E19)</f>
        <v>25007082.5</v>
      </c>
      <c r="F9" s="29">
        <f>SUM(F10:F19)</f>
        <v>18434080.399999999</v>
      </c>
      <c r="G9" s="29">
        <f>SUM(G10:G19)</f>
        <v>20441669.100000001</v>
      </c>
    </row>
    <row r="10" spans="1:7" ht="63" x14ac:dyDescent="0.25">
      <c r="A10" s="16" t="s">
        <v>8</v>
      </c>
      <c r="B10" s="17" t="s">
        <v>9</v>
      </c>
      <c r="C10" s="25">
        <v>6659.5</v>
      </c>
      <c r="D10" s="27">
        <f>8065.3+50</f>
        <v>8115.3</v>
      </c>
      <c r="E10" s="25">
        <v>8865.1</v>
      </c>
      <c r="F10" s="25">
        <v>8865.1</v>
      </c>
      <c r="G10" s="25">
        <v>8865.1</v>
      </c>
    </row>
    <row r="11" spans="1:7" ht="94.5" x14ac:dyDescent="0.25">
      <c r="A11" s="16" t="s">
        <v>10</v>
      </c>
      <c r="B11" s="17" t="s">
        <v>11</v>
      </c>
      <c r="C11" s="25">
        <v>572746.69999999995</v>
      </c>
      <c r="D11" s="27">
        <v>722670.9</v>
      </c>
      <c r="E11" s="25">
        <v>771334.3</v>
      </c>
      <c r="F11" s="25">
        <v>770691.3</v>
      </c>
      <c r="G11" s="25">
        <v>750814.9</v>
      </c>
    </row>
    <row r="12" spans="1:7" ht="94.5" x14ac:dyDescent="0.25">
      <c r="A12" s="16" t="s">
        <v>12</v>
      </c>
      <c r="B12" s="17" t="s">
        <v>13</v>
      </c>
      <c r="C12" s="25">
        <v>3657349.7</v>
      </c>
      <c r="D12" s="27">
        <f>4424318.6+4450</f>
        <v>4428768.5999999996</v>
      </c>
      <c r="E12" s="25">
        <v>4736283.5</v>
      </c>
      <c r="F12" s="25">
        <v>4736283.4000000004</v>
      </c>
      <c r="G12" s="25">
        <v>4736283.5</v>
      </c>
    </row>
    <row r="13" spans="1:7" x14ac:dyDescent="0.25">
      <c r="A13" s="16" t="s">
        <v>14</v>
      </c>
      <c r="B13" s="17" t="s">
        <v>15</v>
      </c>
      <c r="C13" s="25">
        <v>474373.1</v>
      </c>
      <c r="D13" s="27">
        <v>577293.5</v>
      </c>
      <c r="E13" s="25">
        <v>603691</v>
      </c>
      <c r="F13" s="25">
        <v>557246.69999999995</v>
      </c>
      <c r="G13" s="25">
        <v>557025.1</v>
      </c>
    </row>
    <row r="14" spans="1:7" ht="78.75" x14ac:dyDescent="0.25">
      <c r="A14" s="16" t="s">
        <v>16</v>
      </c>
      <c r="B14" s="17" t="s">
        <v>17</v>
      </c>
      <c r="C14" s="25">
        <v>98582.8</v>
      </c>
      <c r="D14" s="27">
        <v>120129.4</v>
      </c>
      <c r="E14" s="25">
        <v>130322.8</v>
      </c>
      <c r="F14" s="25">
        <v>130322.8</v>
      </c>
      <c r="G14" s="25">
        <v>130322.8</v>
      </c>
    </row>
    <row r="15" spans="1:7" ht="31.5" x14ac:dyDescent="0.25">
      <c r="A15" s="16" t="s">
        <v>18</v>
      </c>
      <c r="B15" s="17" t="s">
        <v>19</v>
      </c>
      <c r="C15" s="25">
        <v>101136.7</v>
      </c>
      <c r="D15" s="27">
        <v>135256.9</v>
      </c>
      <c r="E15" s="25">
        <v>162655.1</v>
      </c>
      <c r="F15" s="25">
        <v>138258.1</v>
      </c>
      <c r="G15" s="25">
        <v>137487.1</v>
      </c>
    </row>
    <row r="16" spans="1:7" ht="31.5" x14ac:dyDescent="0.25">
      <c r="A16" s="16" t="s">
        <v>141</v>
      </c>
      <c r="B16" s="17" t="s">
        <v>142</v>
      </c>
      <c r="C16" s="25">
        <v>862068.4</v>
      </c>
      <c r="D16" s="27">
        <v>4620.1000000000004</v>
      </c>
      <c r="E16" s="25">
        <v>0</v>
      </c>
      <c r="F16" s="25">
        <v>0</v>
      </c>
      <c r="G16" s="25">
        <v>0</v>
      </c>
    </row>
    <row r="17" spans="1:7" x14ac:dyDescent="0.25">
      <c r="A17" s="16" t="s">
        <v>20</v>
      </c>
      <c r="B17" s="17" t="s">
        <v>21</v>
      </c>
      <c r="C17" s="25">
        <v>0</v>
      </c>
      <c r="D17" s="27">
        <v>1414875.2</v>
      </c>
      <c r="E17" s="25">
        <v>2100000</v>
      </c>
      <c r="F17" s="25">
        <v>3100000</v>
      </c>
      <c r="G17" s="25">
        <v>4100000</v>
      </c>
    </row>
    <row r="18" spans="1:7" ht="47.25" x14ac:dyDescent="0.25">
      <c r="A18" s="16" t="s">
        <v>22</v>
      </c>
      <c r="B18" s="17" t="s">
        <v>23</v>
      </c>
      <c r="C18" s="25">
        <v>17910.5</v>
      </c>
      <c r="D18" s="27">
        <v>12467.8</v>
      </c>
      <c r="E18" s="25">
        <v>16549.099999999999</v>
      </c>
      <c r="F18" s="25">
        <v>16549.099999999999</v>
      </c>
      <c r="G18" s="25">
        <v>16549.099999999999</v>
      </c>
    </row>
    <row r="19" spans="1:7" ht="31.5" x14ac:dyDescent="0.25">
      <c r="A19" s="16" t="s">
        <v>140</v>
      </c>
      <c r="B19" s="17" t="s">
        <v>24</v>
      </c>
      <c r="C19" s="25">
        <v>3991746</v>
      </c>
      <c r="D19" s="27">
        <v>12018425.1</v>
      </c>
      <c r="E19" s="25">
        <v>16477381.6</v>
      </c>
      <c r="F19" s="25">
        <v>8975863.9000000004</v>
      </c>
      <c r="G19" s="25">
        <v>10004321.5</v>
      </c>
    </row>
    <row r="20" spans="1:7" x14ac:dyDescent="0.25">
      <c r="A20" s="14" t="s">
        <v>25</v>
      </c>
      <c r="B20" s="15" t="s">
        <v>26</v>
      </c>
      <c r="C20" s="30">
        <f>C21</f>
        <v>80035.199999999997</v>
      </c>
      <c r="D20" s="30">
        <f>D21</f>
        <v>114979.4</v>
      </c>
      <c r="E20" s="29">
        <f t="shared" ref="E20:G20" si="1">E21</f>
        <v>145263.9</v>
      </c>
      <c r="F20" s="29">
        <f t="shared" si="1"/>
        <v>91806.9</v>
      </c>
      <c r="G20" s="29">
        <f t="shared" si="1"/>
        <v>0</v>
      </c>
    </row>
    <row r="21" spans="1:7" ht="31.5" x14ac:dyDescent="0.25">
      <c r="A21" s="16" t="s">
        <v>27</v>
      </c>
      <c r="B21" s="17" t="s">
        <v>28</v>
      </c>
      <c r="C21" s="25">
        <v>80035.199999999997</v>
      </c>
      <c r="D21" s="25">
        <v>114979.4</v>
      </c>
      <c r="E21" s="25">
        <v>145263.9</v>
      </c>
      <c r="F21" s="25">
        <v>91806.9</v>
      </c>
      <c r="G21" s="25">
        <v>0</v>
      </c>
    </row>
    <row r="22" spans="1:7" ht="63" x14ac:dyDescent="0.25">
      <c r="A22" s="14" t="s">
        <v>29</v>
      </c>
      <c r="B22" s="15" t="s">
        <v>30</v>
      </c>
      <c r="C22" s="29">
        <f>SUM(C23:C26)</f>
        <v>2991260.5</v>
      </c>
      <c r="D22" s="29">
        <f>SUM(D23:D26)</f>
        <v>3666630.9000000004</v>
      </c>
      <c r="E22" s="29">
        <f>SUM(E23:E26)</f>
        <v>4366256.5999999996</v>
      </c>
      <c r="F22" s="29">
        <f>SUM(F23:F26)</f>
        <v>3482522.3</v>
      </c>
      <c r="G22" s="29">
        <f>SUM(G23:G26)</f>
        <v>3329157.8</v>
      </c>
    </row>
    <row r="23" spans="1:7" x14ac:dyDescent="0.25">
      <c r="A23" s="16" t="s">
        <v>31</v>
      </c>
      <c r="B23" s="17" t="s">
        <v>32</v>
      </c>
      <c r="C23" s="25">
        <v>680229.6</v>
      </c>
      <c r="D23" s="25">
        <v>821691.70000000007</v>
      </c>
      <c r="E23" s="25">
        <v>1304121.6000000001</v>
      </c>
      <c r="F23" s="25">
        <v>684434.3</v>
      </c>
      <c r="G23" s="25">
        <v>531069.80000000005</v>
      </c>
    </row>
    <row r="24" spans="1:7" ht="63" x14ac:dyDescent="0.25">
      <c r="A24" s="16" t="s">
        <v>33</v>
      </c>
      <c r="B24" s="17" t="s">
        <v>34</v>
      </c>
      <c r="C24" s="25">
        <v>1827539.4</v>
      </c>
      <c r="D24" s="25">
        <v>2210408.2000000002</v>
      </c>
      <c r="E24" s="25">
        <v>2339674</v>
      </c>
      <c r="F24" s="25">
        <v>2276927</v>
      </c>
      <c r="G24" s="25">
        <v>2276927</v>
      </c>
    </row>
    <row r="25" spans="1:7" x14ac:dyDescent="0.25">
      <c r="A25" s="16" t="s">
        <v>149</v>
      </c>
      <c r="B25" s="17" t="s">
        <v>150</v>
      </c>
      <c r="C25" s="25">
        <v>131</v>
      </c>
      <c r="D25" s="25">
        <v>0</v>
      </c>
      <c r="E25" s="25">
        <v>0</v>
      </c>
      <c r="F25" s="25">
        <v>0</v>
      </c>
      <c r="G25" s="25">
        <v>0</v>
      </c>
    </row>
    <row r="26" spans="1:7" ht="47.25" x14ac:dyDescent="0.25">
      <c r="A26" s="16" t="s">
        <v>35</v>
      </c>
      <c r="B26" s="17" t="s">
        <v>36</v>
      </c>
      <c r="C26" s="25">
        <v>483360.5</v>
      </c>
      <c r="D26" s="25">
        <v>634531</v>
      </c>
      <c r="E26" s="25">
        <v>722461</v>
      </c>
      <c r="F26" s="25">
        <v>521161</v>
      </c>
      <c r="G26" s="25">
        <v>521161</v>
      </c>
    </row>
    <row r="27" spans="1:7" ht="15.75" customHeight="1" x14ac:dyDescent="0.25">
      <c r="A27" s="14" t="s">
        <v>37</v>
      </c>
      <c r="B27" s="15" t="s">
        <v>38</v>
      </c>
      <c r="C27" s="29">
        <f>SUM(C28:C38)</f>
        <v>41274260.700000003</v>
      </c>
      <c r="D27" s="29">
        <f>SUM(D28:D38)</f>
        <v>41988353.899999999</v>
      </c>
      <c r="E27" s="29">
        <f t="shared" ref="E27:G27" si="2">SUM(E28:E38)</f>
        <v>42611293.800000004</v>
      </c>
      <c r="F27" s="29">
        <f t="shared" si="2"/>
        <v>41881067.600000001</v>
      </c>
      <c r="G27" s="29">
        <f t="shared" si="2"/>
        <v>33502868.399999999</v>
      </c>
    </row>
    <row r="28" spans="1:7" x14ac:dyDescent="0.25">
      <c r="A28" s="16" t="s">
        <v>39</v>
      </c>
      <c r="B28" s="17" t="s">
        <v>40</v>
      </c>
      <c r="C28" s="25">
        <v>536110.1</v>
      </c>
      <c r="D28" s="25">
        <v>525182.69999999995</v>
      </c>
      <c r="E28" s="25">
        <v>525759.19999999995</v>
      </c>
      <c r="F28" s="25">
        <v>520197.1</v>
      </c>
      <c r="G28" s="25">
        <v>520197.1</v>
      </c>
    </row>
    <row r="29" spans="1:7" ht="31.5" x14ac:dyDescent="0.25">
      <c r="A29" s="16" t="s">
        <v>151</v>
      </c>
      <c r="B29" s="17" t="s">
        <v>152</v>
      </c>
      <c r="C29" s="25">
        <v>0</v>
      </c>
      <c r="D29" s="25">
        <v>0</v>
      </c>
      <c r="E29" s="25">
        <v>4767425.3</v>
      </c>
      <c r="F29" s="25">
        <v>4767425.3</v>
      </c>
      <c r="G29" s="25">
        <v>4767425.3</v>
      </c>
    </row>
    <row r="30" spans="1:7" ht="31.5" x14ac:dyDescent="0.25">
      <c r="A30" s="16" t="s">
        <v>41</v>
      </c>
      <c r="B30" s="17" t="s">
        <v>42</v>
      </c>
      <c r="C30" s="25">
        <v>5645.6</v>
      </c>
      <c r="D30" s="25">
        <v>5145.6000000000004</v>
      </c>
      <c r="E30" s="25">
        <v>5382.3</v>
      </c>
      <c r="F30" s="25">
        <v>5382.3</v>
      </c>
      <c r="G30" s="25">
        <v>5382.3</v>
      </c>
    </row>
    <row r="31" spans="1:7" x14ac:dyDescent="0.25">
      <c r="A31" s="16" t="s">
        <v>43</v>
      </c>
      <c r="B31" s="17" t="s">
        <v>44</v>
      </c>
      <c r="C31" s="25">
        <v>5428411</v>
      </c>
      <c r="D31" s="25">
        <v>6286119</v>
      </c>
      <c r="E31" s="25">
        <v>6263536.7000000002</v>
      </c>
      <c r="F31" s="25">
        <v>6202893.7000000002</v>
      </c>
      <c r="G31" s="25">
        <v>5422595.7999999998</v>
      </c>
    </row>
    <row r="32" spans="1:7" x14ac:dyDescent="0.25">
      <c r="A32" s="16" t="s">
        <v>45</v>
      </c>
      <c r="B32" s="17" t="s">
        <v>46</v>
      </c>
      <c r="C32" s="25">
        <v>61843.3</v>
      </c>
      <c r="D32" s="25">
        <v>88488.7</v>
      </c>
      <c r="E32" s="25">
        <v>83999.2</v>
      </c>
      <c r="F32" s="25">
        <v>72999.399999999994</v>
      </c>
      <c r="G32" s="25">
        <v>56584.1</v>
      </c>
    </row>
    <row r="33" spans="1:7" x14ac:dyDescent="0.25">
      <c r="A33" s="16" t="s">
        <v>47</v>
      </c>
      <c r="B33" s="17" t="s">
        <v>48</v>
      </c>
      <c r="C33" s="25">
        <v>1745269.4</v>
      </c>
      <c r="D33" s="25">
        <v>1736057.1</v>
      </c>
      <c r="E33" s="25">
        <v>1880214.9</v>
      </c>
      <c r="F33" s="25">
        <v>1890435.4</v>
      </c>
      <c r="G33" s="25">
        <v>1408927</v>
      </c>
    </row>
    <row r="34" spans="1:7" x14ac:dyDescent="0.25">
      <c r="A34" s="16" t="s">
        <v>49</v>
      </c>
      <c r="B34" s="17" t="s">
        <v>50</v>
      </c>
      <c r="C34" s="25">
        <v>346753.3</v>
      </c>
      <c r="D34" s="25">
        <v>1575760.6</v>
      </c>
      <c r="E34" s="25">
        <v>1586155.2</v>
      </c>
      <c r="F34" s="25">
        <v>1373824.2</v>
      </c>
      <c r="G34" s="25">
        <v>1309904.6000000001</v>
      </c>
    </row>
    <row r="35" spans="1:7" ht="31.5" x14ac:dyDescent="0.25">
      <c r="A35" s="16" t="s">
        <v>51</v>
      </c>
      <c r="B35" s="17" t="s">
        <v>52</v>
      </c>
      <c r="C35" s="25">
        <v>23032107.100000001</v>
      </c>
      <c r="D35" s="25">
        <v>21605801.800000001</v>
      </c>
      <c r="E35" s="25">
        <v>21892561.199999999</v>
      </c>
      <c r="F35" s="25">
        <v>21970704.100000001</v>
      </c>
      <c r="G35" s="25">
        <v>15095554.699999999</v>
      </c>
    </row>
    <row r="36" spans="1:7" x14ac:dyDescent="0.25">
      <c r="A36" s="16" t="s">
        <v>53</v>
      </c>
      <c r="B36" s="17" t="s">
        <v>54</v>
      </c>
      <c r="C36" s="25">
        <v>1657797.5</v>
      </c>
      <c r="D36" s="25">
        <v>2021241.6</v>
      </c>
      <c r="E36" s="25">
        <v>2664053.2000000002</v>
      </c>
      <c r="F36" s="25">
        <v>2871525.6</v>
      </c>
      <c r="G36" s="25">
        <v>2871751.6</v>
      </c>
    </row>
    <row r="37" spans="1:7" ht="31.5" customHeight="1" x14ac:dyDescent="0.25">
      <c r="A37" s="16" t="s">
        <v>55</v>
      </c>
      <c r="B37" s="17" t="s">
        <v>56</v>
      </c>
      <c r="C37" s="25">
        <v>5350</v>
      </c>
      <c r="D37" s="25">
        <v>4442.5</v>
      </c>
      <c r="E37" s="25">
        <v>19050</v>
      </c>
      <c r="F37" s="25">
        <v>19050</v>
      </c>
      <c r="G37" s="25">
        <v>19050</v>
      </c>
    </row>
    <row r="38" spans="1:7" ht="31.5" x14ac:dyDescent="0.25">
      <c r="A38" s="16" t="s">
        <v>57</v>
      </c>
      <c r="B38" s="17" t="s">
        <v>58</v>
      </c>
      <c r="C38" s="25">
        <v>8454973.4000000004</v>
      </c>
      <c r="D38" s="25">
        <v>8140114.2999999998</v>
      </c>
      <c r="E38" s="25">
        <v>2923156.6</v>
      </c>
      <c r="F38" s="25">
        <v>2186630.5</v>
      </c>
      <c r="G38" s="25">
        <v>2025495.9</v>
      </c>
    </row>
    <row r="39" spans="1:7" ht="31.5" customHeight="1" x14ac:dyDescent="0.25">
      <c r="A39" s="14" t="s">
        <v>59</v>
      </c>
      <c r="B39" s="15" t="s">
        <v>60</v>
      </c>
      <c r="C39" s="29">
        <f>SUM(C40:C43)</f>
        <v>20393824.600000001</v>
      </c>
      <c r="D39" s="29">
        <f>SUM(D40:D43)</f>
        <v>23319193.600000001</v>
      </c>
      <c r="E39" s="29">
        <f>SUM(E40:E43)</f>
        <v>15842455.700000001</v>
      </c>
      <c r="F39" s="29">
        <f>SUM(F40:F43)</f>
        <v>9201502.9999999981</v>
      </c>
      <c r="G39" s="29">
        <f>SUM(G40:G43)</f>
        <v>7156270</v>
      </c>
    </row>
    <row r="40" spans="1:7" x14ac:dyDescent="0.25">
      <c r="A40" s="16" t="s">
        <v>61</v>
      </c>
      <c r="B40" s="17" t="s">
        <v>62</v>
      </c>
      <c r="C40" s="25">
        <v>5915068.7000000002</v>
      </c>
      <c r="D40" s="25">
        <v>4474090.9000000004</v>
      </c>
      <c r="E40" s="25">
        <v>4942001</v>
      </c>
      <c r="F40" s="25">
        <v>2415344.1</v>
      </c>
      <c r="G40" s="25">
        <v>607534.69999999995</v>
      </c>
    </row>
    <row r="41" spans="1:7" x14ac:dyDescent="0.25">
      <c r="A41" s="16" t="s">
        <v>63</v>
      </c>
      <c r="B41" s="17" t="s">
        <v>64</v>
      </c>
      <c r="C41" s="25">
        <v>11914647.9</v>
      </c>
      <c r="D41" s="25">
        <v>16314127.9</v>
      </c>
      <c r="E41" s="25">
        <v>8315622.2999999998</v>
      </c>
      <c r="F41" s="25">
        <v>6233288.5999999996</v>
      </c>
      <c r="G41" s="25">
        <v>6008740</v>
      </c>
    </row>
    <row r="42" spans="1:7" x14ac:dyDescent="0.25">
      <c r="A42" s="16" t="s">
        <v>65</v>
      </c>
      <c r="B42" s="17" t="s">
        <v>66</v>
      </c>
      <c r="C42" s="25">
        <v>2102408</v>
      </c>
      <c r="D42" s="25">
        <v>2068413.3</v>
      </c>
      <c r="E42" s="25">
        <v>2024210.6</v>
      </c>
      <c r="F42" s="25">
        <v>59333.2</v>
      </c>
      <c r="G42" s="25">
        <v>46458.2</v>
      </c>
    </row>
    <row r="43" spans="1:7" ht="31.5" x14ac:dyDescent="0.25">
      <c r="A43" s="16" t="s">
        <v>67</v>
      </c>
      <c r="B43" s="17" t="s">
        <v>68</v>
      </c>
      <c r="C43" s="25">
        <v>461700</v>
      </c>
      <c r="D43" s="25">
        <v>462561.5</v>
      </c>
      <c r="E43" s="25">
        <v>560621.80000000005</v>
      </c>
      <c r="F43" s="25">
        <v>493537.1</v>
      </c>
      <c r="G43" s="25">
        <v>493537.1</v>
      </c>
    </row>
    <row r="44" spans="1:7" ht="31.5" x14ac:dyDescent="0.25">
      <c r="A44" s="14" t="s">
        <v>69</v>
      </c>
      <c r="B44" s="15" t="s">
        <v>70</v>
      </c>
      <c r="C44" s="29">
        <f>SUM(C45:C46)</f>
        <v>549528.9</v>
      </c>
      <c r="D44" s="29">
        <f>SUM(D45:D46)</f>
        <v>606645.9</v>
      </c>
      <c r="E44" s="29">
        <f>SUM(E45:E46)</f>
        <v>697651.9</v>
      </c>
      <c r="F44" s="29">
        <f>SUM(F45:F46)</f>
        <v>695013.2</v>
      </c>
      <c r="G44" s="29">
        <f>SUM(G45:G46)</f>
        <v>571860.80000000005</v>
      </c>
    </row>
    <row r="45" spans="1:7" ht="47.25" x14ac:dyDescent="0.25">
      <c r="A45" s="16" t="s">
        <v>71</v>
      </c>
      <c r="B45" s="17" t="s">
        <v>72</v>
      </c>
      <c r="C45" s="25">
        <v>129591</v>
      </c>
      <c r="D45" s="25">
        <v>152105.1</v>
      </c>
      <c r="E45" s="25">
        <v>175869.7</v>
      </c>
      <c r="F45" s="25">
        <v>173290.6</v>
      </c>
      <c r="G45" s="25">
        <v>168573</v>
      </c>
    </row>
    <row r="46" spans="1:7" ht="31.5" x14ac:dyDescent="0.25">
      <c r="A46" s="16" t="s">
        <v>73</v>
      </c>
      <c r="B46" s="17" t="s">
        <v>74</v>
      </c>
      <c r="C46" s="25">
        <v>419937.9</v>
      </c>
      <c r="D46" s="25">
        <v>454540.79999999999</v>
      </c>
      <c r="E46" s="25">
        <v>521782.2</v>
      </c>
      <c r="F46" s="25">
        <v>521722.6</v>
      </c>
      <c r="G46" s="25">
        <v>403287.8</v>
      </c>
    </row>
    <row r="47" spans="1:7" x14ac:dyDescent="0.25">
      <c r="A47" s="14" t="s">
        <v>75</v>
      </c>
      <c r="B47" s="15" t="s">
        <v>76</v>
      </c>
      <c r="C47" s="29">
        <f>SUM(C48:C55)</f>
        <v>40318539.800000004</v>
      </c>
      <c r="D47" s="29">
        <f>SUM(D48:D55)</f>
        <v>44964664.399999999</v>
      </c>
      <c r="E47" s="29">
        <f>SUM(E48:E55)</f>
        <v>48852485.800000004</v>
      </c>
      <c r="F47" s="29">
        <f t="shared" ref="F47" si="3">SUM(F48:F55)</f>
        <v>50171883.599999994</v>
      </c>
      <c r="G47" s="29">
        <f>SUM(G48:G55)</f>
        <v>46420367.600000009</v>
      </c>
    </row>
    <row r="48" spans="1:7" x14ac:dyDescent="0.25">
      <c r="A48" s="16" t="s">
        <v>77</v>
      </c>
      <c r="B48" s="17" t="s">
        <v>78</v>
      </c>
      <c r="C48" s="25">
        <v>13611164.199999999</v>
      </c>
      <c r="D48" s="25">
        <v>14690017.5</v>
      </c>
      <c r="E48" s="25">
        <v>17480765.100000001</v>
      </c>
      <c r="F48" s="25">
        <v>17252758.899999999</v>
      </c>
      <c r="G48" s="25">
        <v>17939093.100000001</v>
      </c>
    </row>
    <row r="49" spans="1:7" x14ac:dyDescent="0.25">
      <c r="A49" s="16" t="s">
        <v>79</v>
      </c>
      <c r="B49" s="17" t="s">
        <v>80</v>
      </c>
      <c r="C49" s="25">
        <v>20351502.800000001</v>
      </c>
      <c r="D49" s="25">
        <v>23282077.300000001</v>
      </c>
      <c r="E49" s="25">
        <v>24361859.300000001</v>
      </c>
      <c r="F49" s="25">
        <v>25959738.399999999</v>
      </c>
      <c r="G49" s="25">
        <v>21819104</v>
      </c>
    </row>
    <row r="50" spans="1:7" x14ac:dyDescent="0.25">
      <c r="A50" s="16" t="s">
        <v>81</v>
      </c>
      <c r="B50" s="17" t="s">
        <v>82</v>
      </c>
      <c r="C50" s="25">
        <v>498632.1</v>
      </c>
      <c r="D50" s="25">
        <v>864636.4</v>
      </c>
      <c r="E50" s="25">
        <v>447110.6</v>
      </c>
      <c r="F50" s="25">
        <v>608779.80000000005</v>
      </c>
      <c r="G50" s="25">
        <v>397816.7</v>
      </c>
    </row>
    <row r="51" spans="1:7" ht="31.5" x14ac:dyDescent="0.25">
      <c r="A51" s="16" t="s">
        <v>83</v>
      </c>
      <c r="B51" s="17" t="s">
        <v>84</v>
      </c>
      <c r="C51" s="25">
        <v>3504071</v>
      </c>
      <c r="D51" s="25">
        <v>3490780.7</v>
      </c>
      <c r="E51" s="25">
        <v>3634615.3</v>
      </c>
      <c r="F51" s="25">
        <v>3652420.5</v>
      </c>
      <c r="G51" s="25">
        <v>3588534.5</v>
      </c>
    </row>
    <row r="52" spans="1:7" ht="47.25" x14ac:dyDescent="0.25">
      <c r="A52" s="16" t="s">
        <v>85</v>
      </c>
      <c r="B52" s="17" t="s">
        <v>86</v>
      </c>
      <c r="C52" s="25">
        <v>318174.40000000002</v>
      </c>
      <c r="D52" s="25">
        <v>388350</v>
      </c>
      <c r="E52" s="25">
        <v>434517.4</v>
      </c>
      <c r="F52" s="25">
        <v>421188.6</v>
      </c>
      <c r="G52" s="25">
        <v>421247.5</v>
      </c>
    </row>
    <row r="53" spans="1:7" ht="31.5" x14ac:dyDescent="0.25">
      <c r="A53" s="16" t="s">
        <v>87</v>
      </c>
      <c r="B53" s="17" t="s">
        <v>88</v>
      </c>
      <c r="C53" s="25">
        <v>932653.7</v>
      </c>
      <c r="D53" s="25">
        <v>939706.6</v>
      </c>
      <c r="E53" s="25">
        <v>1025358.6</v>
      </c>
      <c r="F53" s="25">
        <v>1023034.6</v>
      </c>
      <c r="G53" s="25">
        <v>1023034.6</v>
      </c>
    </row>
    <row r="54" spans="1:7" ht="31.5" x14ac:dyDescent="0.25">
      <c r="A54" s="16" t="s">
        <v>89</v>
      </c>
      <c r="B54" s="17" t="s">
        <v>90</v>
      </c>
      <c r="C54" s="25">
        <v>746680.6</v>
      </c>
      <c r="D54" s="25">
        <v>360997.4</v>
      </c>
      <c r="E54" s="25">
        <v>527162</v>
      </c>
      <c r="F54" s="25">
        <v>332183.5</v>
      </c>
      <c r="G54" s="25">
        <v>318426.5</v>
      </c>
    </row>
    <row r="55" spans="1:7" ht="31.5" x14ac:dyDescent="0.25">
      <c r="A55" s="16" t="s">
        <v>91</v>
      </c>
      <c r="B55" s="17" t="s">
        <v>92</v>
      </c>
      <c r="C55" s="25">
        <v>355661</v>
      </c>
      <c r="D55" s="25">
        <v>948098.5</v>
      </c>
      <c r="E55" s="25">
        <v>941097.5</v>
      </c>
      <c r="F55" s="25">
        <v>921779.3</v>
      </c>
      <c r="G55" s="25">
        <v>913110.7</v>
      </c>
    </row>
    <row r="56" spans="1:7" ht="31.5" x14ac:dyDescent="0.25">
      <c r="A56" s="14" t="s">
        <v>93</v>
      </c>
      <c r="B56" s="15" t="s">
        <v>94</v>
      </c>
      <c r="C56" s="29">
        <f>SUM(C57:C59)</f>
        <v>4186662</v>
      </c>
      <c r="D56" s="29">
        <f>SUM(D57:D59)</f>
        <v>4815411.4000000004</v>
      </c>
      <c r="E56" s="29">
        <f>SUM(E57:E59)</f>
        <v>4745111</v>
      </c>
      <c r="F56" s="29">
        <f>SUM(F57:F59)</f>
        <v>4478685.0999999996</v>
      </c>
      <c r="G56" s="29">
        <f>SUM(G57:G59)</f>
        <v>3861947.7</v>
      </c>
    </row>
    <row r="57" spans="1:7" x14ac:dyDescent="0.25">
      <c r="A57" s="16" t="s">
        <v>95</v>
      </c>
      <c r="B57" s="17" t="s">
        <v>96</v>
      </c>
      <c r="C57" s="25">
        <v>4140673.1</v>
      </c>
      <c r="D57" s="25">
        <v>4761191.2</v>
      </c>
      <c r="E57" s="25">
        <v>4619219.3</v>
      </c>
      <c r="F57" s="25">
        <v>4378699.5</v>
      </c>
      <c r="G57" s="25">
        <v>3768331.5</v>
      </c>
    </row>
    <row r="58" spans="1:7" x14ac:dyDescent="0.25">
      <c r="A58" s="16" t="s">
        <v>97</v>
      </c>
      <c r="B58" s="17" t="s">
        <v>98</v>
      </c>
      <c r="C58" s="25">
        <v>14400</v>
      </c>
      <c r="D58" s="25">
        <v>20000</v>
      </c>
      <c r="E58" s="25">
        <v>14400</v>
      </c>
      <c r="F58" s="25">
        <v>14400</v>
      </c>
      <c r="G58" s="25">
        <v>14400</v>
      </c>
    </row>
    <row r="59" spans="1:7" ht="31.5" x14ac:dyDescent="0.25">
      <c r="A59" s="16" t="s">
        <v>99</v>
      </c>
      <c r="B59" s="17" t="s">
        <v>100</v>
      </c>
      <c r="C59" s="25">
        <v>31588.9</v>
      </c>
      <c r="D59" s="25">
        <v>34220.199999999997</v>
      </c>
      <c r="E59" s="25">
        <v>111491.7</v>
      </c>
      <c r="F59" s="25">
        <v>85585.600000000006</v>
      </c>
      <c r="G59" s="25">
        <v>79216.2</v>
      </c>
    </row>
    <row r="60" spans="1:7" x14ac:dyDescent="0.25">
      <c r="A60" s="14" t="s">
        <v>101</v>
      </c>
      <c r="B60" s="15" t="s">
        <v>102</v>
      </c>
      <c r="C60" s="29">
        <f>SUM(C61:C67)</f>
        <v>23324184.899999999</v>
      </c>
      <c r="D60" s="29">
        <f>SUM(D61:D67)</f>
        <v>23702967.699999996</v>
      </c>
      <c r="E60" s="29">
        <f>SUM(E61:E67)</f>
        <v>22820361.200000003</v>
      </c>
      <c r="F60" s="29">
        <f t="shared" ref="F60:G60" si="4">SUM(F61:F67)</f>
        <v>23391975.5</v>
      </c>
      <c r="G60" s="29">
        <f t="shared" si="4"/>
        <v>19331933.5</v>
      </c>
    </row>
    <row r="61" spans="1:7" ht="15.75" customHeight="1" x14ac:dyDescent="0.25">
      <c r="A61" s="16" t="s">
        <v>103</v>
      </c>
      <c r="B61" s="17" t="s">
        <v>104</v>
      </c>
      <c r="C61" s="25">
        <v>6374448</v>
      </c>
      <c r="D61" s="25">
        <v>5481196.5</v>
      </c>
      <c r="E61" s="25">
        <v>5774150.7000000002</v>
      </c>
      <c r="F61" s="25">
        <v>5293501.8</v>
      </c>
      <c r="G61" s="25">
        <v>5099236.8</v>
      </c>
    </row>
    <row r="62" spans="1:7" x14ac:dyDescent="0.25">
      <c r="A62" s="16" t="s">
        <v>105</v>
      </c>
      <c r="B62" s="17" t="s">
        <v>106</v>
      </c>
      <c r="C62" s="25">
        <v>6850166.9000000004</v>
      </c>
      <c r="D62" s="25">
        <v>7714282.5999999996</v>
      </c>
      <c r="E62" s="25">
        <v>7564762.7999999998</v>
      </c>
      <c r="F62" s="25">
        <v>8687255.1999999993</v>
      </c>
      <c r="G62" s="25">
        <v>4665833.2</v>
      </c>
    </row>
    <row r="63" spans="1:7" ht="31.5" x14ac:dyDescent="0.25">
      <c r="A63" s="16" t="s">
        <v>107</v>
      </c>
      <c r="B63" s="17" t="s">
        <v>108</v>
      </c>
      <c r="C63" s="25">
        <v>63462.5</v>
      </c>
      <c r="D63" s="25">
        <v>71501.2</v>
      </c>
      <c r="E63" s="25">
        <v>81062.8</v>
      </c>
      <c r="F63" s="25">
        <v>81062.8</v>
      </c>
      <c r="G63" s="25">
        <v>81062.8</v>
      </c>
    </row>
    <row r="64" spans="1:7" x14ac:dyDescent="0.25">
      <c r="A64" s="16" t="s">
        <v>109</v>
      </c>
      <c r="B64" s="17" t="s">
        <v>110</v>
      </c>
      <c r="C64" s="25">
        <v>391921.5</v>
      </c>
      <c r="D64" s="25">
        <v>408598.7</v>
      </c>
      <c r="E64" s="25">
        <v>489936.1</v>
      </c>
      <c r="F64" s="25">
        <v>442169.1</v>
      </c>
      <c r="G64" s="25">
        <v>407821.2</v>
      </c>
    </row>
    <row r="65" spans="1:7" ht="15.75" customHeight="1" x14ac:dyDescent="0.25">
      <c r="A65" s="16" t="s">
        <v>111</v>
      </c>
      <c r="B65" s="17" t="s">
        <v>112</v>
      </c>
      <c r="C65" s="25">
        <v>110469.5</v>
      </c>
      <c r="D65" s="25">
        <v>123468.2</v>
      </c>
      <c r="E65" s="25">
        <v>129134</v>
      </c>
      <c r="F65" s="25">
        <v>133484</v>
      </c>
      <c r="G65" s="25">
        <v>128484</v>
      </c>
    </row>
    <row r="66" spans="1:7" ht="47.25" x14ac:dyDescent="0.25">
      <c r="A66" s="16" t="s">
        <v>113</v>
      </c>
      <c r="B66" s="17" t="s">
        <v>114</v>
      </c>
      <c r="C66" s="25">
        <v>341853.7</v>
      </c>
      <c r="D66" s="25">
        <v>363525.4</v>
      </c>
      <c r="E66" s="25">
        <v>373561.3</v>
      </c>
      <c r="F66" s="25">
        <v>374611.3</v>
      </c>
      <c r="G66" s="25">
        <v>377861.3</v>
      </c>
    </row>
    <row r="67" spans="1:7" ht="31.5" x14ac:dyDescent="0.25">
      <c r="A67" s="16" t="s">
        <v>115</v>
      </c>
      <c r="B67" s="17" t="s">
        <v>116</v>
      </c>
      <c r="C67" s="25">
        <v>9191862.8000000007</v>
      </c>
      <c r="D67" s="25">
        <v>9540395.0999999996</v>
      </c>
      <c r="E67" s="25">
        <v>8407753.5</v>
      </c>
      <c r="F67" s="25">
        <v>8379891.2999999998</v>
      </c>
      <c r="G67" s="25">
        <v>8571634.1999999993</v>
      </c>
    </row>
    <row r="68" spans="1:7" x14ac:dyDescent="0.25">
      <c r="A68" s="14">
        <v>1000</v>
      </c>
      <c r="B68" s="15" t="s">
        <v>117</v>
      </c>
      <c r="C68" s="29">
        <f>SUM(C69:C73)</f>
        <v>42768499.400000006</v>
      </c>
      <c r="D68" s="29">
        <f>SUM(D69:D73)</f>
        <v>48705355.600000001</v>
      </c>
      <c r="E68" s="29">
        <f>SUM(E69:E73)</f>
        <v>45310397.800000004</v>
      </c>
      <c r="F68" s="29">
        <f t="shared" ref="F68:G68" si="5">SUM(F69:F73)</f>
        <v>45527203.799999997</v>
      </c>
      <c r="G68" s="29">
        <f t="shared" si="5"/>
        <v>41816938.799999997</v>
      </c>
    </row>
    <row r="69" spans="1:7" x14ac:dyDescent="0.25">
      <c r="A69" s="16">
        <v>1001</v>
      </c>
      <c r="B69" s="17" t="s">
        <v>118</v>
      </c>
      <c r="C69" s="25">
        <v>439833.4</v>
      </c>
      <c r="D69" s="25">
        <v>549546.69999999995</v>
      </c>
      <c r="E69" s="25">
        <v>597337.59999999998</v>
      </c>
      <c r="F69" s="25">
        <v>646031.6</v>
      </c>
      <c r="G69" s="25">
        <v>700217</v>
      </c>
    </row>
    <row r="70" spans="1:7" ht="31.5" x14ac:dyDescent="0.25">
      <c r="A70" s="16">
        <v>1002</v>
      </c>
      <c r="B70" s="17" t="s">
        <v>119</v>
      </c>
      <c r="C70" s="25">
        <v>5210807.0999999996</v>
      </c>
      <c r="D70" s="27">
        <f>5789155.6-6659.6</f>
        <v>5782496</v>
      </c>
      <c r="E70" s="25">
        <v>6620532.4000000004</v>
      </c>
      <c r="F70" s="25">
        <v>6451164.5</v>
      </c>
      <c r="G70" s="25">
        <v>6331087.5999999996</v>
      </c>
    </row>
    <row r="71" spans="1:7" ht="15.75" customHeight="1" x14ac:dyDescent="0.25">
      <c r="A71" s="16">
        <v>1003</v>
      </c>
      <c r="B71" s="17" t="s">
        <v>120</v>
      </c>
      <c r="C71" s="25">
        <v>25370534.300000001</v>
      </c>
      <c r="D71" s="25">
        <v>30420655.5</v>
      </c>
      <c r="E71" s="25">
        <v>27588213.100000001</v>
      </c>
      <c r="F71" s="25">
        <v>27977741.199999999</v>
      </c>
      <c r="G71" s="25">
        <v>24524110.300000001</v>
      </c>
    </row>
    <row r="72" spans="1:7" x14ac:dyDescent="0.25">
      <c r="A72" s="16">
        <v>1004</v>
      </c>
      <c r="B72" s="17" t="s">
        <v>121</v>
      </c>
      <c r="C72" s="25">
        <v>10889108.9</v>
      </c>
      <c r="D72" s="25">
        <v>10449141.300000001</v>
      </c>
      <c r="E72" s="25">
        <v>8621169.0999999996</v>
      </c>
      <c r="F72" s="25">
        <v>8709289.4000000004</v>
      </c>
      <c r="G72" s="25">
        <v>8546214.1999999993</v>
      </c>
    </row>
    <row r="73" spans="1:7" ht="31.5" x14ac:dyDescent="0.25">
      <c r="A73" s="16">
        <v>1006</v>
      </c>
      <c r="B73" s="17" t="s">
        <v>122</v>
      </c>
      <c r="C73" s="25">
        <v>858215.7</v>
      </c>
      <c r="D73" s="27">
        <f>1496856.5+6659.6</f>
        <v>1503516.1</v>
      </c>
      <c r="E73" s="25">
        <v>1883145.6</v>
      </c>
      <c r="F73" s="25">
        <v>1742977.1</v>
      </c>
      <c r="G73" s="25">
        <v>1715309.7</v>
      </c>
    </row>
    <row r="74" spans="1:7" ht="31.5" x14ac:dyDescent="0.25">
      <c r="A74" s="14">
        <v>1100</v>
      </c>
      <c r="B74" s="15" t="s">
        <v>123</v>
      </c>
      <c r="C74" s="29">
        <f>SUM(C75:C78)</f>
        <v>3189414.6</v>
      </c>
      <c r="D74" s="29">
        <f t="shared" ref="D74:G74" si="6">SUM(D75:D78)</f>
        <v>3246867.1</v>
      </c>
      <c r="E74" s="29">
        <f t="shared" si="6"/>
        <v>2437495.9</v>
      </c>
      <c r="F74" s="29">
        <f t="shared" si="6"/>
        <v>2562421.1</v>
      </c>
      <c r="G74" s="29">
        <f t="shared" si="6"/>
        <v>2201738.7000000002</v>
      </c>
    </row>
    <row r="75" spans="1:7" x14ac:dyDescent="0.25">
      <c r="A75" s="16">
        <v>1101</v>
      </c>
      <c r="B75" s="17" t="s">
        <v>124</v>
      </c>
      <c r="C75" s="25">
        <v>109174.2</v>
      </c>
      <c r="D75" s="25">
        <v>1507.9</v>
      </c>
      <c r="E75" s="25">
        <v>25762.1</v>
      </c>
      <c r="F75" s="25">
        <v>25762.1</v>
      </c>
      <c r="G75" s="25">
        <v>25762.1</v>
      </c>
    </row>
    <row r="76" spans="1:7" x14ac:dyDescent="0.25">
      <c r="A76" s="16">
        <v>1102</v>
      </c>
      <c r="B76" s="17" t="s">
        <v>125</v>
      </c>
      <c r="C76" s="25">
        <v>2208171.7999999998</v>
      </c>
      <c r="D76" s="25">
        <v>2318811.1</v>
      </c>
      <c r="E76" s="25">
        <v>1376933.9</v>
      </c>
      <c r="F76" s="25">
        <v>1531734.6</v>
      </c>
      <c r="G76" s="25">
        <v>1170027.3</v>
      </c>
    </row>
    <row r="77" spans="1:7" x14ac:dyDescent="0.25">
      <c r="A77" s="16">
        <v>1103</v>
      </c>
      <c r="B77" s="17" t="s">
        <v>126</v>
      </c>
      <c r="C77" s="25">
        <v>573993.69999999995</v>
      </c>
      <c r="D77" s="25">
        <v>652799</v>
      </c>
      <c r="E77" s="25">
        <v>743727.8</v>
      </c>
      <c r="F77" s="25">
        <v>715814.6</v>
      </c>
      <c r="G77" s="25">
        <v>716857.4</v>
      </c>
    </row>
    <row r="78" spans="1:7" ht="31.5" x14ac:dyDescent="0.25">
      <c r="A78" s="16" t="s">
        <v>143</v>
      </c>
      <c r="B78" s="17" t="s">
        <v>138</v>
      </c>
      <c r="C78" s="25">
        <v>298074.90000000002</v>
      </c>
      <c r="D78" s="25">
        <v>273749.09999999998</v>
      </c>
      <c r="E78" s="25">
        <v>291072.09999999998</v>
      </c>
      <c r="F78" s="25">
        <v>289109.8</v>
      </c>
      <c r="G78" s="25">
        <v>289091.90000000002</v>
      </c>
    </row>
    <row r="79" spans="1:7" ht="31.5" x14ac:dyDescent="0.25">
      <c r="A79" s="14">
        <v>1200</v>
      </c>
      <c r="B79" s="15" t="s">
        <v>127</v>
      </c>
      <c r="C79" s="29">
        <f>SUM(C80:C81)</f>
        <v>489730.3</v>
      </c>
      <c r="D79" s="29">
        <f>SUM(D80:D81)</f>
        <v>515545.5</v>
      </c>
      <c r="E79" s="29">
        <f t="shared" ref="E79:G79" si="7">SUM(E80:E81)</f>
        <v>520084.3</v>
      </c>
      <c r="F79" s="29">
        <f t="shared" si="7"/>
        <v>503384.3</v>
      </c>
      <c r="G79" s="29">
        <f t="shared" si="7"/>
        <v>503384.3</v>
      </c>
    </row>
    <row r="80" spans="1:7" x14ac:dyDescent="0.25">
      <c r="A80" s="16">
        <v>1201</v>
      </c>
      <c r="B80" s="17" t="s">
        <v>128</v>
      </c>
      <c r="C80" s="25">
        <v>415078.5</v>
      </c>
      <c r="D80" s="25">
        <v>415906.2</v>
      </c>
      <c r="E80" s="25">
        <v>420445</v>
      </c>
      <c r="F80" s="25">
        <v>403745</v>
      </c>
      <c r="G80" s="25">
        <v>403745</v>
      </c>
    </row>
    <row r="81" spans="1:7" ht="31.5" x14ac:dyDescent="0.25">
      <c r="A81" s="16">
        <v>1202</v>
      </c>
      <c r="B81" s="17" t="s">
        <v>129</v>
      </c>
      <c r="C81" s="25">
        <v>74651.8</v>
      </c>
      <c r="D81" s="25">
        <v>99639.3</v>
      </c>
      <c r="E81" s="25">
        <v>99639.3</v>
      </c>
      <c r="F81" s="25">
        <v>99639.3</v>
      </c>
      <c r="G81" s="25">
        <v>99639.3</v>
      </c>
    </row>
    <row r="82" spans="1:7" ht="47.25" x14ac:dyDescent="0.25">
      <c r="A82" s="14">
        <v>1300</v>
      </c>
      <c r="B82" s="15" t="s">
        <v>130</v>
      </c>
      <c r="C82" s="29">
        <f>C83</f>
        <v>38230.6</v>
      </c>
      <c r="D82" s="29">
        <f>D83</f>
        <v>148018.1</v>
      </c>
      <c r="E82" s="29">
        <f t="shared" ref="E82:G82" si="8">E83</f>
        <v>1530849.1</v>
      </c>
      <c r="F82" s="29">
        <f t="shared" si="8"/>
        <v>1034212</v>
      </c>
      <c r="G82" s="29">
        <f t="shared" si="8"/>
        <v>632200.19999999995</v>
      </c>
    </row>
    <row r="83" spans="1:7" ht="47.25" x14ac:dyDescent="0.25">
      <c r="A83" s="16">
        <v>1301</v>
      </c>
      <c r="B83" s="17" t="s">
        <v>131</v>
      </c>
      <c r="C83" s="25">
        <v>38230.6</v>
      </c>
      <c r="D83" s="25">
        <v>148018.1</v>
      </c>
      <c r="E83" s="25">
        <v>1530849.1</v>
      </c>
      <c r="F83" s="25">
        <v>1034212</v>
      </c>
      <c r="G83" s="25">
        <v>632200.19999999995</v>
      </c>
    </row>
    <row r="84" spans="1:7" ht="110.25" x14ac:dyDescent="0.25">
      <c r="A84" s="14">
        <v>1400</v>
      </c>
      <c r="B84" s="15" t="s">
        <v>132</v>
      </c>
      <c r="C84" s="29">
        <f>SUM(C85:C87)</f>
        <v>7387510.2999999998</v>
      </c>
      <c r="D84" s="29">
        <f>SUM(D85:D87)</f>
        <v>8383539.1999999993</v>
      </c>
      <c r="E84" s="29">
        <f t="shared" ref="E84:G84" si="9">SUM(E85:E87)</f>
        <v>8764266.1999999993</v>
      </c>
      <c r="F84" s="29">
        <f t="shared" si="9"/>
        <v>7620479.5999999996</v>
      </c>
      <c r="G84" s="29">
        <f t="shared" si="9"/>
        <v>7978924.5</v>
      </c>
    </row>
    <row r="85" spans="1:7" ht="63" x14ac:dyDescent="0.25">
      <c r="A85" s="16">
        <v>1401</v>
      </c>
      <c r="B85" s="17" t="s">
        <v>133</v>
      </c>
      <c r="C85" s="25">
        <v>3523007.6</v>
      </c>
      <c r="D85" s="25">
        <v>3568815.5</v>
      </c>
      <c r="E85" s="25">
        <v>3957209.4</v>
      </c>
      <c r="F85" s="25">
        <v>3658236.7</v>
      </c>
      <c r="G85" s="25">
        <v>4165777.7</v>
      </c>
    </row>
    <row r="86" spans="1:7" x14ac:dyDescent="0.25">
      <c r="A86" s="16">
        <v>1402</v>
      </c>
      <c r="B86" s="17" t="s">
        <v>134</v>
      </c>
      <c r="C86" s="25">
        <v>134371.29999999999</v>
      </c>
      <c r="D86" s="25">
        <f>930553.8-4500</f>
        <v>926053.8</v>
      </c>
      <c r="E86" s="25">
        <v>606675</v>
      </c>
      <c r="F86" s="25">
        <v>606675</v>
      </c>
      <c r="G86" s="25">
        <v>606675</v>
      </c>
    </row>
    <row r="87" spans="1:7" ht="31.5" x14ac:dyDescent="0.25">
      <c r="A87" s="16">
        <v>1403</v>
      </c>
      <c r="B87" s="17" t="s">
        <v>135</v>
      </c>
      <c r="C87" s="25">
        <v>3730131.4</v>
      </c>
      <c r="D87" s="25">
        <v>3888669.9</v>
      </c>
      <c r="E87" s="25">
        <v>4200381.8</v>
      </c>
      <c r="F87" s="25">
        <v>3355567.9</v>
      </c>
      <c r="G87" s="25">
        <v>3206471.8</v>
      </c>
    </row>
    <row r="88" spans="1:7" s="28" customFormat="1" x14ac:dyDescent="0.25">
      <c r="A88" s="23"/>
      <c r="B88" s="24" t="s">
        <v>136</v>
      </c>
      <c r="C88" s="25"/>
      <c r="D88" s="26"/>
      <c r="E88" s="27">
        <v>0</v>
      </c>
      <c r="F88" s="27">
        <v>10398129.199999999</v>
      </c>
      <c r="G88" s="27">
        <v>10963985.9</v>
      </c>
    </row>
    <row r="89" spans="1:7" x14ac:dyDescent="0.25">
      <c r="A89" s="13"/>
      <c r="B89" s="2" t="s">
        <v>137</v>
      </c>
      <c r="C89" s="31">
        <f>C8+C88</f>
        <v>196774255.20000005</v>
      </c>
      <c r="D89" s="31">
        <f>D8+D88</f>
        <v>223620795.49999997</v>
      </c>
      <c r="E89" s="31">
        <f>E8+E88</f>
        <v>223651055.70000005</v>
      </c>
      <c r="F89" s="31">
        <f>F8+F88</f>
        <v>219474367.59999996</v>
      </c>
      <c r="G89" s="31">
        <f>G8+G88</f>
        <v>198713247.29999998</v>
      </c>
    </row>
  </sheetData>
  <mergeCells count="6">
    <mergeCell ref="A3:G3"/>
    <mergeCell ref="A6:A7"/>
    <mergeCell ref="B6:B7"/>
    <mergeCell ref="C6:C7"/>
    <mergeCell ref="D6:D7"/>
    <mergeCell ref="E6:G6"/>
  </mergeCells>
  <pageMargins left="0.78740157480314965" right="0.78740157480314965" top="0.78740157480314965" bottom="0.78740157480314965" header="0.31496062992125984" footer="0.31496062992125984"/>
  <pageSetup paperSize="9" scale="67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НИФИ</vt:lpstr>
      <vt:lpstr>'для НИФИ'!Заголовки_для_печати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Старостина Рузанна Левоновна</cp:lastModifiedBy>
  <cp:lastPrinted>2022-09-28T13:43:56Z</cp:lastPrinted>
  <dcterms:created xsi:type="dcterms:W3CDTF">2022-08-31T08:08:36Z</dcterms:created>
  <dcterms:modified xsi:type="dcterms:W3CDTF">2023-10-06T15:23:50Z</dcterms:modified>
</cp:coreProperties>
</file>