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25785" windowHeight="11550"/>
  </bookViews>
  <sheets>
    <sheet name="КБ" sheetId="1" r:id="rId1"/>
    <sheet name="Лист2" sheetId="2" r:id="rId2"/>
    <sheet name="Лист3" sheetId="3" r:id="rId3"/>
  </sheets>
  <definedNames>
    <definedName name="_xlnm.Print_Titles" localSheetId="0">КБ!$A:$A,КБ!$5:$6</definedName>
  </definedNames>
  <calcPr calcId="145621"/>
</workbook>
</file>

<file path=xl/calcChain.xml><?xml version="1.0" encoding="utf-8"?>
<calcChain xmlns="http://schemas.openxmlformats.org/spreadsheetml/2006/main">
  <c r="F67" i="1" l="1"/>
  <c r="F66" i="1" s="1"/>
  <c r="F65" i="1" s="1"/>
  <c r="F64" i="1" s="1"/>
  <c r="E67" i="1"/>
  <c r="E66" i="1" s="1"/>
  <c r="E65" i="1" s="1"/>
  <c r="E64" i="1" s="1"/>
  <c r="D67" i="1"/>
  <c r="D66" i="1"/>
  <c r="D65" i="1" s="1"/>
  <c r="D64" i="1" s="1"/>
  <c r="C66" i="1"/>
  <c r="B66" i="1"/>
  <c r="C64" i="1"/>
  <c r="B64" i="1"/>
  <c r="F62" i="1"/>
  <c r="F61" i="1" s="1"/>
  <c r="F60" i="1" s="1"/>
  <c r="F50" i="1" s="1"/>
  <c r="E62" i="1"/>
  <c r="E61" i="1" s="1"/>
  <c r="E60" i="1" s="1"/>
  <c r="E50" i="1" s="1"/>
  <c r="D62" i="1"/>
  <c r="C62" i="1"/>
  <c r="B62" i="1"/>
  <c r="D60" i="1"/>
  <c r="C60" i="1"/>
  <c r="B60" i="1"/>
  <c r="C59" i="1"/>
  <c r="C58" i="1" s="1"/>
  <c r="F58" i="1"/>
  <c r="E58" i="1"/>
  <c r="D58" i="1"/>
  <c r="B58" i="1"/>
  <c r="C57" i="1"/>
  <c r="C56" i="1"/>
  <c r="C55" i="1"/>
  <c r="C53" i="1" s="1"/>
  <c r="F53" i="1"/>
  <c r="E53" i="1"/>
  <c r="D53" i="1"/>
  <c r="B53" i="1"/>
  <c r="B50" i="1" s="1"/>
  <c r="F51" i="1"/>
  <c r="E51" i="1"/>
  <c r="D51" i="1"/>
  <c r="C51" i="1"/>
  <c r="B51" i="1"/>
  <c r="B46" i="1"/>
  <c r="B45" i="1"/>
  <c r="B44" i="1" s="1"/>
  <c r="F44" i="1"/>
  <c r="E44" i="1"/>
  <c r="D44" i="1"/>
  <c r="C44" i="1"/>
  <c r="F41" i="1"/>
  <c r="E41" i="1"/>
  <c r="D41" i="1"/>
  <c r="C41" i="1"/>
  <c r="B41" i="1"/>
  <c r="F37" i="1"/>
  <c r="E37" i="1"/>
  <c r="E32" i="1" s="1"/>
  <c r="D37" i="1"/>
  <c r="C37" i="1"/>
  <c r="B37" i="1"/>
  <c r="F33" i="1"/>
  <c r="F32" i="1" s="1"/>
  <c r="E33" i="1"/>
  <c r="D33" i="1"/>
  <c r="C33" i="1"/>
  <c r="C32" i="1" s="1"/>
  <c r="B33" i="1"/>
  <c r="B32" i="1" s="1"/>
  <c r="D32" i="1"/>
  <c r="F27" i="1"/>
  <c r="E27" i="1"/>
  <c r="D27" i="1"/>
  <c r="C27" i="1"/>
  <c r="B27" i="1"/>
  <c r="F21" i="1"/>
  <c r="E21" i="1"/>
  <c r="D21" i="1"/>
  <c r="C21" i="1"/>
  <c r="B21" i="1"/>
  <c r="F15" i="1"/>
  <c r="F9" i="1" s="1"/>
  <c r="F8" i="1" s="1"/>
  <c r="F7" i="1" s="1"/>
  <c r="E15" i="1"/>
  <c r="D15" i="1"/>
  <c r="C15" i="1"/>
  <c r="B15" i="1"/>
  <c r="F13" i="1"/>
  <c r="E13" i="1"/>
  <c r="D13" i="1"/>
  <c r="C13" i="1"/>
  <c r="C9" i="1" s="1"/>
  <c r="C8" i="1" s="1"/>
  <c r="B13" i="1"/>
  <c r="F10" i="1"/>
  <c r="E10" i="1"/>
  <c r="D10" i="1"/>
  <c r="D9" i="1" s="1"/>
  <c r="D8" i="1" s="1"/>
  <c r="C10" i="1"/>
  <c r="B10" i="1"/>
  <c r="E9" i="1"/>
  <c r="E8" i="1" s="1"/>
  <c r="E7" i="1" s="1"/>
  <c r="B9" i="1"/>
  <c r="B8" i="1" s="1"/>
  <c r="B7" i="1" s="1"/>
  <c r="C50" i="1" l="1"/>
  <c r="C7" i="1" s="1"/>
  <c r="D50" i="1"/>
  <c r="D7" i="1" s="1"/>
</calcChain>
</file>

<file path=xl/sharedStrings.xml><?xml version="1.0" encoding="utf-8"?>
<sst xmlns="http://schemas.openxmlformats.org/spreadsheetml/2006/main" count="70" uniqueCount="70">
  <si>
    <t>2024 год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</si>
  <si>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</si>
  <si>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</si>
  <si>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</si>
  <si>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</si>
  <si>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</si>
  <si>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</si>
  <si>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Акцизы по подакцизным товарам (продукции), производимым на территории Российской Федерации </t>
  </si>
  <si>
    <t>НАЛОГИ НА СОВОКУПНЫЙ ДОХОД</t>
  </si>
  <si>
    <t xml:space="preserve">Налог, взимаемый в связи с применением упрощенной системы налогообложения </t>
  </si>
  <si>
    <t>Единый налог на вмененный доход для отдельных видов деятельности</t>
  </si>
  <si>
    <t xml:space="preserve">Единый сельскохозяйственный налог 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</si>
  <si>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</si>
  <si>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</si>
  <si>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</si>
  <si>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</si>
  <si>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</si>
  <si>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</si>
  <si>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</si>
  <si>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</si>
  <si>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</si>
  <si>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</si>
  <si>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</si>
  <si>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</si>
  <si>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</si>
  <si>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</si>
  <si>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</si>
  <si>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от размещения средств бюджетов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</si>
  <si>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государственной и муниципальной собственности </t>
  </si>
  <si>
    <t>Прочие поступления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</si>
  <si>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</si>
  <si>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</si>
  <si>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</si>
  <si>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</si>
  <si>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И КОМПЕНСАЦИИ ЗАТРАТ ГОСУДАРСТВА</t>
  </si>
  <si>
    <t>Доходы от оказания платных услуг (работ)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</si>
  <si>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</si>
  <si>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</si>
  <si>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</t>
  </si>
  <si>
    <t>Доходы от продажи земельных участков, находящихся в государственной и муниципальной собственности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</si>
  <si>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</si>
  <si>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</si>
  <si>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</si>
  <si>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2025 год</t>
  </si>
  <si>
    <t>тыс.руб.</t>
  </si>
  <si>
    <t>Прогноз поступления доходов в консолидированный бюджет Ленинградской области</t>
  </si>
  <si>
    <t>Прогноз поступлений</t>
  </si>
  <si>
    <t>ВСЕГО ДОХОДОВ</t>
  </si>
  <si>
    <t>БЕЗВОЗМЕЗДНЫЕ ПОСТУПЛЕНИЯ</t>
  </si>
  <si>
    <t>Фактические поступления за 2022 год</t>
  </si>
  <si>
    <t>Оценка 2023 года</t>
  </si>
  <si>
    <t>2026 год</t>
  </si>
  <si>
    <t>Приложение 2  к пояснительной записке 2024 года</t>
  </si>
  <si>
    <t>БЕЗВОЗМЕЗДНЫЕ ПОСТУПЛЕНИЯ ОТ НЕРЕЗИДЕНТОВ</t>
  </si>
  <si>
    <t>Безвозмездные поступления от нерезидентов в бюджеты субъектов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</si>
  <si>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</si>
  <si>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</si>
  <si>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</si>
  <si>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</si>
  <si>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</si>
  <si>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БЕЗВОЗМЕЗДНЫЕ ПОСТУПЛЕНИЯ ОТ ГОСУДАРСТВЕННЫХ (МУНИЦИПАЛЬНЫХ) ОРГАНИЗАЦИЙ</t>
  </si>
  <si>
    <t>Безвозмездные поступления от государственных (муниципальных) организаций в бюджеты субъектов Российской Федерации</t>
  </si>
  <si>
    <t>БЕЗВОЗМЕЗДНЫЕ ПОСТУПЛЕНИЯ ОТ НЕГОСУДАРСТВЕННЫХ ОРГАНИЗАЦИЙ</t>
  </si>
  <si>
    <t>Безвозмездные поступления от негосударственных организаций в бюджеты субъектов Российской Федерации</t>
  </si>
  <si>
    <t>ПРОЧИЕ БЕЗВОЗМЕЗДНЫЕ ПОСТУПЛЕНИЯ</t>
  </si>
  <si>
    <t>Прочие безвозмездные поступления в бюджеты субъектов Российской Федерации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</si>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</sst>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4" fontId="2" fillId="0" borderId="0" xfId="0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vertical="center"/>
    </xf>
    <xf numFmtId="0" fontId="0" fillId="0" borderId="0" xfId="0" applyFill="1" applyBorder="1"/>
    <xf numFmtId="4" fontId="6" fillId="0" borderId="1" xfId="0" applyNumberFormat="1" applyFont="1" applyFill="1" applyBorder="1" applyAlignment="1">
      <alignment vertical="center"/>
    </xf>
    <xf numFmtId="0" fontId="0" fillId="0" borderId="0" xfId="0" applyFill="1"/>
    <xf numFmtId="164" fontId="4" fillId="0" borderId="0" xfId="0" applyNumberFormat="1" applyFont="1" applyFill="1" applyBorder="1" applyAlignment="1">
      <alignment horizontal="right"/>
    </xf>
    <xf numFmtId="0" fontId="12" fillId="0" borderId="0" xfId="0" applyFont="1" applyFill="1"/>
    <xf numFmtId="0" fontId="12" fillId="0" borderId="0" xfId="0" applyFont="1" applyFill="1" applyBorder="1"/>
    <xf numFmtId="0" fontId="10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vertical="center"/>
    </xf>
    <xf numFmtId="0" fontId="6" fillId="0" borderId="0" xfId="0" applyFont="1" applyFill="1"/>
    <xf numFmtId="0" fontId="8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vertical="center"/>
    </xf>
    <xf numFmtId="0" fontId="7" fillId="0" borderId="0" xfId="0" applyFont="1" applyFill="1" applyBorder="1"/>
    <xf numFmtId="0" fontId="9" fillId="0" borderId="0" xfId="0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vertical="center" wrapText="1"/>
    </xf>
    <xf numFmtId="20" fontId="13" fillId="0" borderId="1" xfId="0" quotePrefix="1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/>
    <xf numFmtId="14" fontId="8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vertical="center"/>
    </xf>
    <xf numFmtId="0" fontId="9" fillId="0" borderId="1" xfId="0" applyFont="1" applyBorder="1" applyAlignment="1">
      <alignment horizontal="left" vertical="top" wrapText="1"/>
    </xf>
    <xf numFmtId="164" fontId="6" fillId="2" borderId="1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66"/>
  </sheetPr>
  <dimension ref="A1:I67"/>
  <sheetViews>
    <sheetView tabSelected="1" zoomScaleNormal="100" workbookViewId="0">
      <selection activeCell="E19" sqref="E19"/>
    </sheetView>
  </sheetViews>
  <sheetFormatPr defaultColWidth="8.85546875" defaultRowHeight="15.75" x14ac:dyDescent="0.25"/>
  <cols>
    <col min="1" max="1" width="46.85546875" style="13" customWidth="1"/>
    <col min="2" max="2" width="21.5703125" style="9" customWidth="1"/>
    <col min="3" max="3" width="18.28515625" style="9" customWidth="1"/>
    <col min="4" max="6" width="18" style="9" customWidth="1"/>
    <col min="7" max="16384" width="8.85546875" style="9"/>
  </cols>
  <sheetData>
    <row r="1" spans="1:6" s="10" customFormat="1" ht="15.75" customHeight="1" x14ac:dyDescent="0.25">
      <c r="A1" s="2"/>
      <c r="D1" s="17"/>
      <c r="E1" s="17"/>
      <c r="F1" s="18" t="s">
        <v>52</v>
      </c>
    </row>
    <row r="2" spans="1:6" s="10" customFormat="1" ht="18" customHeight="1" x14ac:dyDescent="0.25">
      <c r="A2" s="2"/>
    </row>
    <row r="3" spans="1:6" s="10" customFormat="1" ht="15" customHeight="1" x14ac:dyDescent="0.25">
      <c r="A3" s="25" t="s">
        <v>45</v>
      </c>
      <c r="B3" s="26"/>
      <c r="C3" s="26"/>
      <c r="D3" s="26"/>
      <c r="E3" s="26"/>
      <c r="F3" s="26"/>
    </row>
    <row r="4" spans="1:6" s="10" customFormat="1" ht="15" customHeight="1" x14ac:dyDescent="0.3">
      <c r="A4" s="1"/>
      <c r="F4" s="8" t="s">
        <v>44</v>
      </c>
    </row>
    <row r="5" spans="1:6" ht="15" customHeight="1" x14ac:dyDescent="0.25">
      <c r="A5" s="23"/>
      <c r="B5" s="27" t="s">
        <v>49</v>
      </c>
      <c r="C5" s="27" t="s">
        <v>50</v>
      </c>
      <c r="D5" s="29" t="s">
        <v>46</v>
      </c>
      <c r="E5" s="30"/>
      <c r="F5" s="30"/>
    </row>
    <row r="6" spans="1:6" ht="27.6" customHeight="1" x14ac:dyDescent="0.25">
      <c r="A6" s="24"/>
      <c r="B6" s="28"/>
      <c r="C6" s="28"/>
      <c r="D6" s="11" t="s">
        <v>0</v>
      </c>
      <c r="E6" s="11" t="s">
        <v>43</v>
      </c>
      <c r="F6" s="11" t="s">
        <v>51</v>
      </c>
    </row>
    <row r="7" spans="1:6" ht="24.95" customHeight="1" x14ac:dyDescent="0.25">
      <c r="A7" s="14" t="s">
        <v>47</v>
      </c>
      <c r="B7" s="19">
        <f>B8+B50</f>
        <v>239233156.40000007</v>
      </c>
      <c r="C7" s="19">
        <f>C8+C50</f>
        <v>268688124.20000005</v>
      </c>
      <c r="D7" s="19">
        <f>D8+D50</f>
        <v>264738773.19999999</v>
      </c>
      <c r="E7" s="19">
        <f>E8+E50</f>
        <v>269091829.09999996</v>
      </c>
      <c r="F7" s="19">
        <f>F8+F50</f>
        <v>251556761</v>
      </c>
    </row>
    <row r="8" spans="1:6" ht="37.5" x14ac:dyDescent="0.25">
      <c r="A8" s="14" t="s">
        <v>1</v>
      </c>
      <c r="B8" s="19">
        <f>B9+B32</f>
        <v>212693466.00000006</v>
      </c>
      <c r="C8" s="19">
        <f t="shared" ref="C8:F8" si="0">C9+C32</f>
        <v>246928550.50000003</v>
      </c>
      <c r="D8" s="19">
        <f t="shared" si="0"/>
        <v>247964361</v>
      </c>
      <c r="E8" s="19">
        <f t="shared" si="0"/>
        <v>254057156.09999999</v>
      </c>
      <c r="F8" s="19">
        <f t="shared" si="0"/>
        <v>251556761</v>
      </c>
    </row>
    <row r="9" spans="1:6" ht="16.5" x14ac:dyDescent="0.25">
      <c r="A9" s="20" t="s">
        <v>2</v>
      </c>
      <c r="B9" s="12">
        <f>B10+B13+B15+B21+B27+B30+B31</f>
        <v>198310878.20000005</v>
      </c>
      <c r="C9" s="12">
        <f t="shared" ref="C9:F9" si="1">C10+C13+C15+C21+C27+C30+C31</f>
        <v>234448985.60000002</v>
      </c>
      <c r="D9" s="12">
        <f t="shared" si="1"/>
        <v>240267276.69999999</v>
      </c>
      <c r="E9" s="12">
        <f t="shared" si="1"/>
        <v>246317089.90000001</v>
      </c>
      <c r="F9" s="12">
        <f t="shared" si="1"/>
        <v>243753057</v>
      </c>
    </row>
    <row r="10" spans="1:6" x14ac:dyDescent="0.25">
      <c r="A10" s="21" t="s">
        <v>3</v>
      </c>
      <c r="B10" s="4">
        <f>B11+B12</f>
        <v>137171289.40000001</v>
      </c>
      <c r="C10" s="4">
        <f t="shared" ref="C10:F10" si="2">C11+C12</f>
        <v>168999230.40000001</v>
      </c>
      <c r="D10" s="4">
        <f t="shared" si="2"/>
        <v>170834562.19999999</v>
      </c>
      <c r="E10" s="4">
        <f t="shared" si="2"/>
        <v>173285196.59999999</v>
      </c>
      <c r="F10" s="4">
        <f t="shared" si="2"/>
        <v>169609201</v>
      </c>
    </row>
    <row r="11" spans="1:6" x14ac:dyDescent="0.25">
      <c r="A11" s="21" t="s">
        <v>4</v>
      </c>
      <c r="B11" s="3">
        <v>74342353.5</v>
      </c>
      <c r="C11" s="3">
        <v>101719540.40000001</v>
      </c>
      <c r="D11" s="3">
        <v>98508895.199999988</v>
      </c>
      <c r="E11" s="3">
        <v>95824407.599999994</v>
      </c>
      <c r="F11" s="3">
        <v>86416314</v>
      </c>
    </row>
    <row r="12" spans="1:6" x14ac:dyDescent="0.25">
      <c r="A12" s="21" t="s">
        <v>5</v>
      </c>
      <c r="B12" s="3">
        <v>62828935.899999999</v>
      </c>
      <c r="C12" s="3">
        <v>67279690</v>
      </c>
      <c r="D12" s="3">
        <v>72325667</v>
      </c>
      <c r="E12" s="3">
        <v>77460789</v>
      </c>
      <c r="F12" s="3">
        <v>83192887</v>
      </c>
    </row>
    <row r="13" spans="1:6" ht="47.25" x14ac:dyDescent="0.25">
      <c r="A13" s="21" t="s">
        <v>6</v>
      </c>
      <c r="B13" s="4">
        <f>B14</f>
        <v>13769172.5</v>
      </c>
      <c r="C13" s="4">
        <f t="shared" ref="C13:F13" si="3">C14</f>
        <v>14139441.300000001</v>
      </c>
      <c r="D13" s="4">
        <f t="shared" si="3"/>
        <v>14804151</v>
      </c>
      <c r="E13" s="4">
        <f t="shared" si="3"/>
        <v>17355628.300000001</v>
      </c>
      <c r="F13" s="4">
        <f t="shared" si="3"/>
        <v>17527322.699999999</v>
      </c>
    </row>
    <row r="14" spans="1:6" ht="47.25" x14ac:dyDescent="0.25">
      <c r="A14" s="21" t="s">
        <v>7</v>
      </c>
      <c r="B14" s="3">
        <v>13769172.5</v>
      </c>
      <c r="C14" s="3">
        <v>14139441.300000001</v>
      </c>
      <c r="D14" s="3">
        <v>14804151</v>
      </c>
      <c r="E14" s="3">
        <v>17355628.300000001</v>
      </c>
      <c r="F14" s="3">
        <v>17527322.699999999</v>
      </c>
    </row>
    <row r="15" spans="1:6" x14ac:dyDescent="0.25">
      <c r="A15" s="21" t="s">
        <v>8</v>
      </c>
      <c r="B15" s="4">
        <f>B16+B17+B18+B19+B20</f>
        <v>10882515.799999999</v>
      </c>
      <c r="C15" s="4">
        <f t="shared" ref="C15:F15" si="4">C16+C17+C18+C19+C20</f>
        <v>11059816</v>
      </c>
      <c r="D15" s="4">
        <f t="shared" si="4"/>
        <v>11538839</v>
      </c>
      <c r="E15" s="4">
        <f t="shared" si="4"/>
        <v>12000452</v>
      </c>
      <c r="F15" s="4">
        <f t="shared" si="4"/>
        <v>12472791</v>
      </c>
    </row>
    <row r="16" spans="1:6" ht="31.5" x14ac:dyDescent="0.25">
      <c r="A16" s="21" t="s">
        <v>9</v>
      </c>
      <c r="B16" s="4">
        <v>10081754.699999999</v>
      </c>
      <c r="C16" s="4">
        <v>10291473</v>
      </c>
      <c r="D16" s="4">
        <v>10764880</v>
      </c>
      <c r="E16" s="4">
        <v>11195475</v>
      </c>
      <c r="F16" s="4">
        <v>11643295</v>
      </c>
    </row>
    <row r="17" spans="1:6" ht="31.5" x14ac:dyDescent="0.25">
      <c r="A17" s="21" t="s">
        <v>10</v>
      </c>
      <c r="B17" s="4">
        <v>-206.9</v>
      </c>
      <c r="C17" s="4">
        <v>-16033</v>
      </c>
      <c r="D17" s="4">
        <v>0</v>
      </c>
      <c r="E17" s="4">
        <v>0</v>
      </c>
      <c r="F17" s="4">
        <v>0</v>
      </c>
    </row>
    <row r="18" spans="1:6" x14ac:dyDescent="0.25">
      <c r="A18" s="21" t="s">
        <v>11</v>
      </c>
      <c r="B18" s="4">
        <v>33936.5</v>
      </c>
      <c r="C18" s="4">
        <v>28324</v>
      </c>
      <c r="D18" s="4">
        <v>29655</v>
      </c>
      <c r="E18" s="4">
        <v>30901</v>
      </c>
      <c r="F18" s="4">
        <v>32198</v>
      </c>
    </row>
    <row r="19" spans="1:6" ht="31.5" x14ac:dyDescent="0.25">
      <c r="A19" s="21" t="s">
        <v>12</v>
      </c>
      <c r="B19" s="4">
        <v>477043.4</v>
      </c>
      <c r="C19" s="4">
        <v>441727</v>
      </c>
      <c r="D19" s="4">
        <v>463813</v>
      </c>
      <c r="E19" s="4">
        <v>482365</v>
      </c>
      <c r="F19" s="4">
        <v>496836</v>
      </c>
    </row>
    <row r="20" spans="1:6" x14ac:dyDescent="0.25">
      <c r="A20" s="21" t="s">
        <v>13</v>
      </c>
      <c r="B20" s="4">
        <v>289988.09999999998</v>
      </c>
      <c r="C20" s="4">
        <v>314325</v>
      </c>
      <c r="D20" s="4">
        <v>280491</v>
      </c>
      <c r="E20" s="4">
        <v>291711</v>
      </c>
      <c r="F20" s="4">
        <v>300462</v>
      </c>
    </row>
    <row r="21" spans="1:6" x14ac:dyDescent="0.25">
      <c r="A21" s="21" t="s">
        <v>14</v>
      </c>
      <c r="B21" s="4">
        <f>B22+B23+B24+B25+B26</f>
        <v>34775495.200000003</v>
      </c>
      <c r="C21" s="4">
        <f t="shared" ref="C21:F21" si="5">C22+C23+C24+C25+C26</f>
        <v>38609625</v>
      </c>
      <c r="D21" s="4">
        <f t="shared" si="5"/>
        <v>41885706</v>
      </c>
      <c r="E21" s="4">
        <f t="shared" si="5"/>
        <v>42422451</v>
      </c>
      <c r="F21" s="4">
        <f t="shared" si="5"/>
        <v>42875759</v>
      </c>
    </row>
    <row r="22" spans="1:6" x14ac:dyDescent="0.25">
      <c r="A22" s="21" t="s">
        <v>15</v>
      </c>
      <c r="B22" s="3">
        <v>696924.7</v>
      </c>
      <c r="C22" s="3">
        <v>702405</v>
      </c>
      <c r="D22" s="4">
        <v>733860</v>
      </c>
      <c r="E22" s="4">
        <v>748135</v>
      </c>
      <c r="F22" s="4">
        <v>767858</v>
      </c>
    </row>
    <row r="23" spans="1:6" x14ac:dyDescent="0.25">
      <c r="A23" s="21" t="s">
        <v>16</v>
      </c>
      <c r="B23" s="3">
        <v>25857770.800000001</v>
      </c>
      <c r="C23" s="3">
        <v>29828000</v>
      </c>
      <c r="D23" s="3">
        <v>32835415</v>
      </c>
      <c r="E23" s="4">
        <v>33163769</v>
      </c>
      <c r="F23" s="4">
        <v>33495406</v>
      </c>
    </row>
    <row r="24" spans="1:6" x14ac:dyDescent="0.25">
      <c r="A24" s="21" t="s">
        <v>17</v>
      </c>
      <c r="B24" s="4">
        <v>3293065.2</v>
      </c>
      <c r="C24" s="4">
        <v>3216693</v>
      </c>
      <c r="D24" s="4">
        <v>3259097</v>
      </c>
      <c r="E24" s="4">
        <v>3401845</v>
      </c>
      <c r="F24" s="4">
        <v>3485377</v>
      </c>
    </row>
    <row r="25" spans="1:6" x14ac:dyDescent="0.25">
      <c r="A25" s="21" t="s">
        <v>18</v>
      </c>
      <c r="B25" s="4">
        <v>33346.300000000003</v>
      </c>
      <c r="C25" s="4">
        <v>33020</v>
      </c>
      <c r="D25" s="4">
        <v>33020</v>
      </c>
      <c r="E25" s="4">
        <v>33020</v>
      </c>
      <c r="F25" s="4">
        <v>33020</v>
      </c>
    </row>
    <row r="26" spans="1:6" x14ac:dyDescent="0.25">
      <c r="A26" s="21" t="s">
        <v>19</v>
      </c>
      <c r="B26" s="4">
        <v>4894388.2</v>
      </c>
      <c r="C26" s="4">
        <v>4829507</v>
      </c>
      <c r="D26" s="4">
        <v>5024314</v>
      </c>
      <c r="E26" s="4">
        <v>5075682</v>
      </c>
      <c r="F26" s="4">
        <v>5094098</v>
      </c>
    </row>
    <row r="27" spans="1:6" ht="47.25" x14ac:dyDescent="0.25">
      <c r="A27" s="21" t="s">
        <v>20</v>
      </c>
      <c r="B27" s="4">
        <f>B28+B29</f>
        <v>1052667.8999999999</v>
      </c>
      <c r="C27" s="4">
        <f t="shared" ref="C27:F27" si="6">C28+C29</f>
        <v>1039728</v>
      </c>
      <c r="D27" s="4">
        <f t="shared" si="6"/>
        <v>580365</v>
      </c>
      <c r="E27" s="4">
        <f t="shared" si="6"/>
        <v>585963</v>
      </c>
      <c r="F27" s="4">
        <f t="shared" si="6"/>
        <v>590424</v>
      </c>
    </row>
    <row r="28" spans="1:6" x14ac:dyDescent="0.25">
      <c r="A28" s="21" t="s">
        <v>21</v>
      </c>
      <c r="B28" s="4">
        <v>1051983.5</v>
      </c>
      <c r="C28" s="4">
        <v>1039009</v>
      </c>
      <c r="D28" s="4">
        <v>580065</v>
      </c>
      <c r="E28" s="4">
        <v>585663</v>
      </c>
      <c r="F28" s="4">
        <v>590124</v>
      </c>
    </row>
    <row r="29" spans="1:6" ht="47.25" x14ac:dyDescent="0.25">
      <c r="A29" s="21" t="s">
        <v>22</v>
      </c>
      <c r="B29" s="4">
        <v>684.4</v>
      </c>
      <c r="C29" s="4">
        <v>719</v>
      </c>
      <c r="D29" s="4">
        <v>300</v>
      </c>
      <c r="E29" s="4">
        <v>300</v>
      </c>
      <c r="F29" s="4">
        <v>300</v>
      </c>
    </row>
    <row r="30" spans="1:6" x14ac:dyDescent="0.25">
      <c r="A30" s="21" t="s">
        <v>23</v>
      </c>
      <c r="B30" s="4">
        <v>659542.1</v>
      </c>
      <c r="C30" s="4">
        <v>601163.9</v>
      </c>
      <c r="D30" s="4">
        <v>623653.5</v>
      </c>
      <c r="E30" s="4">
        <v>667399</v>
      </c>
      <c r="F30" s="4">
        <v>677559.29999999993</v>
      </c>
    </row>
    <row r="31" spans="1:6" ht="47.25" x14ac:dyDescent="0.25">
      <c r="A31" s="21" t="s">
        <v>24</v>
      </c>
      <c r="B31" s="4">
        <v>195.3</v>
      </c>
      <c r="C31" s="4">
        <v>-19</v>
      </c>
      <c r="D31" s="4">
        <v>0</v>
      </c>
      <c r="E31" s="4">
        <v>0</v>
      </c>
      <c r="F31" s="4">
        <v>0</v>
      </c>
    </row>
    <row r="32" spans="1:6" ht="25.5" customHeight="1" x14ac:dyDescent="0.25">
      <c r="A32" s="20" t="s">
        <v>25</v>
      </c>
      <c r="B32" s="12">
        <f>B33+B37+B41+B44+B47+B48+B49</f>
        <v>14382587.800000001</v>
      </c>
      <c r="C32" s="12">
        <f>C33+C37+C41+C44+C47+C48+C49</f>
        <v>12479564.899999999</v>
      </c>
      <c r="D32" s="12">
        <f>D33+D37+D41+D44+D47+D48+D49</f>
        <v>7697084.2999999998</v>
      </c>
      <c r="E32" s="12">
        <f>E33+E37+E41+E44+E47+E48+E49</f>
        <v>7740066.1999999993</v>
      </c>
      <c r="F32" s="12">
        <f>F33+F37+F41+F44+F47+F48+F49</f>
        <v>7803704</v>
      </c>
    </row>
    <row r="33" spans="1:6" ht="63" x14ac:dyDescent="0.25">
      <c r="A33" s="21" t="s">
        <v>26</v>
      </c>
      <c r="B33" s="4">
        <f>SUM(B34:B36)</f>
        <v>6382754.8999999994</v>
      </c>
      <c r="C33" s="4">
        <f>SUM(C34:C36)</f>
        <v>6600091.3000000007</v>
      </c>
      <c r="D33" s="4">
        <f>SUM(D34:D36)</f>
        <v>3243465.5000000009</v>
      </c>
      <c r="E33" s="4">
        <f>SUM(E34:E36)</f>
        <v>3280510.8999999994</v>
      </c>
      <c r="F33" s="4">
        <f>SUM(F34:F36)</f>
        <v>3318155.8</v>
      </c>
    </row>
    <row r="34" spans="1:6" ht="29.25" customHeight="1" x14ac:dyDescent="0.25">
      <c r="A34" s="21" t="s">
        <v>27</v>
      </c>
      <c r="B34" s="4">
        <v>3000413.9</v>
      </c>
      <c r="C34" s="4">
        <v>3277082.2</v>
      </c>
      <c r="D34" s="4">
        <v>0</v>
      </c>
      <c r="E34" s="4">
        <v>0</v>
      </c>
      <c r="F34" s="4">
        <v>0</v>
      </c>
    </row>
    <row r="35" spans="1:6" ht="78.75" x14ac:dyDescent="0.25">
      <c r="A35" s="21" t="s">
        <v>28</v>
      </c>
      <c r="B35" s="4">
        <v>2207289.7000000002</v>
      </c>
      <c r="C35" s="6">
        <v>2313538.6</v>
      </c>
      <c r="D35" s="6">
        <v>2325992.9000000008</v>
      </c>
      <c r="E35" s="6">
        <v>2360572.9999999995</v>
      </c>
      <c r="F35" s="6">
        <v>2398170</v>
      </c>
    </row>
    <row r="36" spans="1:6" ht="47.25" x14ac:dyDescent="0.25">
      <c r="A36" s="22" t="s">
        <v>29</v>
      </c>
      <c r="B36" s="4">
        <v>1175051.3</v>
      </c>
      <c r="C36" s="4">
        <v>1009470.5</v>
      </c>
      <c r="D36" s="4">
        <v>917472.60000000021</v>
      </c>
      <c r="E36" s="4">
        <v>919937.90000000014</v>
      </c>
      <c r="F36" s="4">
        <v>919985.79999999981</v>
      </c>
    </row>
    <row r="37" spans="1:6" ht="31.5" x14ac:dyDescent="0.25">
      <c r="A37" s="21" t="s">
        <v>30</v>
      </c>
      <c r="B37" s="4">
        <f>B38+B39+B40</f>
        <v>664254.5</v>
      </c>
      <c r="C37" s="4">
        <f t="shared" ref="C37:F37" si="7">C38+C39+C40</f>
        <v>739631.3</v>
      </c>
      <c r="D37" s="4">
        <f t="shared" si="7"/>
        <v>563943.30000000005</v>
      </c>
      <c r="E37" s="4">
        <f t="shared" si="7"/>
        <v>658306.19999999995</v>
      </c>
      <c r="F37" s="4">
        <f t="shared" si="7"/>
        <v>689285.60000000009</v>
      </c>
    </row>
    <row r="38" spans="1:6" ht="31.5" x14ac:dyDescent="0.25">
      <c r="A38" s="21" t="s">
        <v>31</v>
      </c>
      <c r="B38" s="4">
        <v>372219.6</v>
      </c>
      <c r="C38" s="4">
        <v>495303.6</v>
      </c>
      <c r="D38" s="4">
        <v>286742.5</v>
      </c>
      <c r="E38" s="4">
        <v>361415.8</v>
      </c>
      <c r="F38" s="4">
        <v>381154</v>
      </c>
    </row>
    <row r="39" spans="1:6" ht="21" customHeight="1" x14ac:dyDescent="0.25">
      <c r="A39" s="21" t="s">
        <v>32</v>
      </c>
      <c r="B39" s="4">
        <v>46418.6</v>
      </c>
      <c r="C39" s="4">
        <v>18044</v>
      </c>
      <c r="D39" s="4">
        <v>9553.7000000000007</v>
      </c>
      <c r="E39" s="4">
        <v>9579.7000000000007</v>
      </c>
      <c r="F39" s="4">
        <v>9619.7000000000007</v>
      </c>
    </row>
    <row r="40" spans="1:6" ht="21" customHeight="1" x14ac:dyDescent="0.25">
      <c r="A40" s="21" t="s">
        <v>33</v>
      </c>
      <c r="B40" s="4">
        <v>245616.3</v>
      </c>
      <c r="C40" s="4">
        <v>226283.7</v>
      </c>
      <c r="D40" s="4">
        <v>267647.09999999998</v>
      </c>
      <c r="E40" s="4">
        <v>287310.7</v>
      </c>
      <c r="F40" s="4">
        <v>298511.90000000002</v>
      </c>
    </row>
    <row r="41" spans="1:6" ht="47.25" x14ac:dyDescent="0.25">
      <c r="A41" s="21" t="s">
        <v>34</v>
      </c>
      <c r="B41" s="4">
        <f>B42+B43</f>
        <v>1096978.2999999998</v>
      </c>
      <c r="C41" s="4">
        <f t="shared" ref="C41:F41" si="8">C42+C43</f>
        <v>1268329.8999999999</v>
      </c>
      <c r="D41" s="4">
        <f t="shared" si="8"/>
        <v>671236.00000000012</v>
      </c>
      <c r="E41" s="4">
        <f t="shared" si="8"/>
        <v>678418.1</v>
      </c>
      <c r="F41" s="4">
        <f t="shared" si="8"/>
        <v>678402.79999999993</v>
      </c>
    </row>
    <row r="42" spans="1:6" ht="22.5" customHeight="1" x14ac:dyDescent="0.25">
      <c r="A42" s="21" t="s">
        <v>35</v>
      </c>
      <c r="B42" s="4">
        <v>528154.69999999995</v>
      </c>
      <c r="C42" s="4">
        <v>576487</v>
      </c>
      <c r="D42" s="4">
        <v>539048.60000000009</v>
      </c>
      <c r="E42" s="4">
        <v>546485.69999999995</v>
      </c>
      <c r="F42" s="4">
        <v>546496.69999999995</v>
      </c>
    </row>
    <row r="43" spans="1:6" x14ac:dyDescent="0.25">
      <c r="A43" s="21" t="s">
        <v>36</v>
      </c>
      <c r="B43" s="4">
        <v>568823.6</v>
      </c>
      <c r="C43" s="4">
        <v>691842.9</v>
      </c>
      <c r="D43" s="4">
        <v>132187.4</v>
      </c>
      <c r="E43" s="4">
        <v>131932.4</v>
      </c>
      <c r="F43" s="4">
        <v>131906.09999999998</v>
      </c>
    </row>
    <row r="44" spans="1:6" ht="47.25" x14ac:dyDescent="0.25">
      <c r="A44" s="21" t="s">
        <v>37</v>
      </c>
      <c r="B44" s="4">
        <f>SUM(B45:B46)</f>
        <v>2540330.9</v>
      </c>
      <c r="C44" s="4">
        <f t="shared" ref="C44:F44" si="9">SUM(C45:C46)</f>
        <v>1854138.6</v>
      </c>
      <c r="D44" s="4">
        <f t="shared" si="9"/>
        <v>1226520.6000000001</v>
      </c>
      <c r="E44" s="4">
        <f t="shared" si="9"/>
        <v>1142233.7999999998</v>
      </c>
      <c r="F44" s="4">
        <f t="shared" si="9"/>
        <v>1142233.7999999998</v>
      </c>
    </row>
    <row r="45" spans="1:6" ht="47.25" x14ac:dyDescent="0.25">
      <c r="A45" s="21" t="s">
        <v>38</v>
      </c>
      <c r="B45" s="4">
        <f>532743.5+20688.2+592</f>
        <v>554023.69999999995</v>
      </c>
      <c r="C45" s="4">
        <v>525695.4</v>
      </c>
      <c r="D45" s="4">
        <v>333650.20000000007</v>
      </c>
      <c r="E45" s="4">
        <v>319054.80000000005</v>
      </c>
      <c r="F45" s="4">
        <v>319054.80000000005</v>
      </c>
    </row>
    <row r="46" spans="1:6" ht="47.25" x14ac:dyDescent="0.25">
      <c r="A46" s="21" t="s">
        <v>39</v>
      </c>
      <c r="B46" s="4">
        <f>1750274+236033.2</f>
        <v>1986307.2</v>
      </c>
      <c r="C46" s="4">
        <v>1328443.2</v>
      </c>
      <c r="D46" s="4">
        <v>892870.39999999991</v>
      </c>
      <c r="E46" s="4">
        <v>823178.99999999988</v>
      </c>
      <c r="F46" s="4">
        <v>823178.99999999988</v>
      </c>
    </row>
    <row r="47" spans="1:6" ht="31.5" x14ac:dyDescent="0.25">
      <c r="A47" s="21" t="s">
        <v>40</v>
      </c>
      <c r="B47" s="4">
        <v>11017.8</v>
      </c>
      <c r="C47" s="4">
        <v>6785.6</v>
      </c>
      <c r="D47" s="4">
        <v>9266.5999999999985</v>
      </c>
      <c r="E47" s="4">
        <v>9268.5</v>
      </c>
      <c r="F47" s="4">
        <v>9268.5</v>
      </c>
    </row>
    <row r="48" spans="1:6" ht="31.5" x14ac:dyDescent="0.25">
      <c r="A48" s="21" t="s">
        <v>41</v>
      </c>
      <c r="B48" s="3">
        <v>1426186.8</v>
      </c>
      <c r="C48" s="3">
        <v>1324992.5</v>
      </c>
      <c r="D48" s="3">
        <v>1232456.7</v>
      </c>
      <c r="E48" s="3">
        <v>1234714</v>
      </c>
      <c r="F48" s="3">
        <v>1234233.7</v>
      </c>
    </row>
    <row r="49" spans="1:9" ht="27.75" customHeight="1" x14ac:dyDescent="0.25">
      <c r="A49" s="21" t="s">
        <v>42</v>
      </c>
      <c r="B49" s="4">
        <v>2261064.6</v>
      </c>
      <c r="C49" s="4">
        <v>685595.7</v>
      </c>
      <c r="D49" s="4">
        <v>750195.6</v>
      </c>
      <c r="E49" s="4">
        <v>736614.7</v>
      </c>
      <c r="F49" s="4">
        <v>732123.79999999993</v>
      </c>
    </row>
    <row r="50" spans="1:9" s="5" customFormat="1" x14ac:dyDescent="0.25">
      <c r="A50" s="15" t="s">
        <v>48</v>
      </c>
      <c r="B50" s="31">
        <f>B51+B53+B58+B60+B62+B64+B66</f>
        <v>26539690.400000002</v>
      </c>
      <c r="C50" s="16">
        <f>C51+C53+C58+C60+C62+C64+C66</f>
        <v>21759573.699999999</v>
      </c>
      <c r="D50" s="16">
        <f t="shared" ref="D50:F50" si="10">D53+D58+D60+D62+D64+D66</f>
        <v>16774412.200000003</v>
      </c>
      <c r="E50" s="16">
        <f t="shared" si="10"/>
        <v>15034672.999999998</v>
      </c>
      <c r="F50" s="16">
        <f t="shared" si="10"/>
        <v>0</v>
      </c>
      <c r="G50" s="7"/>
      <c r="H50" s="7"/>
      <c r="I50" s="7"/>
    </row>
    <row r="51" spans="1:9" ht="31.5" x14ac:dyDescent="0.25">
      <c r="A51" s="32" t="s">
        <v>53</v>
      </c>
      <c r="B51" s="4">
        <f t="shared" ref="B51:F51" si="11">B52</f>
        <v>8408.5</v>
      </c>
      <c r="C51" s="4">
        <f t="shared" si="11"/>
        <v>0</v>
      </c>
      <c r="D51" s="4">
        <f t="shared" si="11"/>
        <v>0</v>
      </c>
      <c r="E51" s="4">
        <f t="shared" si="11"/>
        <v>0</v>
      </c>
      <c r="F51" s="4">
        <f t="shared" si="11"/>
        <v>0</v>
      </c>
    </row>
    <row r="52" spans="1:9" ht="31.5" x14ac:dyDescent="0.25">
      <c r="A52" s="32" t="s">
        <v>54</v>
      </c>
      <c r="B52" s="33">
        <v>8408.5</v>
      </c>
      <c r="C52" s="4">
        <v>0</v>
      </c>
      <c r="D52" s="4">
        <v>0</v>
      </c>
      <c r="E52" s="4">
        <v>0</v>
      </c>
      <c r="F52" s="4">
        <v>0</v>
      </c>
    </row>
    <row r="53" spans="1:9" ht="47.25" x14ac:dyDescent="0.25">
      <c r="A53" s="32" t="s">
        <v>55</v>
      </c>
      <c r="B53" s="33">
        <f>SUM(B54:B57)</f>
        <v>22333610.200000003</v>
      </c>
      <c r="C53" s="4">
        <f>SUM(C54:C57)</f>
        <v>18068068.300000001</v>
      </c>
      <c r="D53" s="4">
        <f t="shared" ref="D53:F53" si="12">SUM(D54:D57)</f>
        <v>16300948.900000002</v>
      </c>
      <c r="E53" s="4">
        <f t="shared" si="12"/>
        <v>15034672.999999998</v>
      </c>
      <c r="F53" s="4">
        <f t="shared" si="12"/>
        <v>0</v>
      </c>
    </row>
    <row r="54" spans="1:9" ht="31.5" x14ac:dyDescent="0.25">
      <c r="A54" s="32" t="s">
        <v>56</v>
      </c>
      <c r="B54" s="33">
        <v>832119.6</v>
      </c>
      <c r="C54" s="4">
        <v>192530.2</v>
      </c>
      <c r="D54" s="4">
        <v>0</v>
      </c>
      <c r="E54" s="4">
        <v>0</v>
      </c>
      <c r="F54" s="4">
        <v>0</v>
      </c>
    </row>
    <row r="55" spans="1:9" ht="47.25" x14ac:dyDescent="0.25">
      <c r="A55" s="32" t="s">
        <v>57</v>
      </c>
      <c r="B55" s="33">
        <v>9031523.8000000007</v>
      </c>
      <c r="C55" s="4">
        <f>8891312.5+149512.3+808253.5</f>
        <v>9849078.3000000007</v>
      </c>
      <c r="D55" s="4">
        <v>11556245.200000001</v>
      </c>
      <c r="E55" s="4">
        <v>10477796.699999999</v>
      </c>
      <c r="F55" s="4">
        <v>0</v>
      </c>
    </row>
    <row r="56" spans="1:9" ht="31.5" x14ac:dyDescent="0.25">
      <c r="A56" s="32" t="s">
        <v>58</v>
      </c>
      <c r="B56" s="33">
        <v>4429951.9000000004</v>
      </c>
      <c r="C56" s="4">
        <f>3074585.2+53493.6</f>
        <v>3128078.8000000003</v>
      </c>
      <c r="D56" s="4">
        <v>3161282.9999999995</v>
      </c>
      <c r="E56" s="4">
        <v>3210348.7</v>
      </c>
      <c r="F56" s="4">
        <v>0</v>
      </c>
    </row>
    <row r="57" spans="1:9" x14ac:dyDescent="0.25">
      <c r="A57" s="32" t="s">
        <v>59</v>
      </c>
      <c r="B57" s="33">
        <v>8040014.9000000004</v>
      </c>
      <c r="C57" s="4">
        <f>5092292.4+91505.1-285416.5</f>
        <v>4898381</v>
      </c>
      <c r="D57" s="4">
        <v>1583420.7000000002</v>
      </c>
      <c r="E57" s="4">
        <v>1346527.6</v>
      </c>
      <c r="F57" s="4">
        <v>0</v>
      </c>
    </row>
    <row r="58" spans="1:9" ht="47.25" x14ac:dyDescent="0.25">
      <c r="A58" s="32" t="s">
        <v>60</v>
      </c>
      <c r="B58" s="33">
        <f>B59</f>
        <v>3329333.7</v>
      </c>
      <c r="C58" s="4">
        <f>C59</f>
        <v>3178468.8000000003</v>
      </c>
      <c r="D58" s="4">
        <f t="shared" ref="D58:F58" si="13">D59</f>
        <v>473463.3</v>
      </c>
      <c r="E58" s="4">
        <f t="shared" si="13"/>
        <v>0</v>
      </c>
      <c r="F58" s="4">
        <f t="shared" si="13"/>
        <v>0</v>
      </c>
    </row>
    <row r="59" spans="1:9" ht="63" x14ac:dyDescent="0.25">
      <c r="A59" s="32" t="s">
        <v>61</v>
      </c>
      <c r="B59" s="33">
        <v>3329333.7</v>
      </c>
      <c r="C59" s="4">
        <f>499000.6+581533+2097935.2</f>
        <v>3178468.8000000003</v>
      </c>
      <c r="D59" s="4">
        <v>473463.3</v>
      </c>
      <c r="E59" s="4">
        <v>0</v>
      </c>
      <c r="F59" s="4">
        <v>0</v>
      </c>
    </row>
    <row r="60" spans="1:9" ht="31.5" x14ac:dyDescent="0.25">
      <c r="A60" s="32" t="s">
        <v>62</v>
      </c>
      <c r="B60" s="33">
        <f>B61</f>
        <v>60160.800000000003</v>
      </c>
      <c r="C60" s="4">
        <f>C61</f>
        <v>46372.7</v>
      </c>
      <c r="D60" s="4">
        <f t="shared" ref="D60:F62" si="14">D61</f>
        <v>0</v>
      </c>
      <c r="E60" s="4">
        <f t="shared" si="14"/>
        <v>0</v>
      </c>
      <c r="F60" s="4">
        <f t="shared" si="14"/>
        <v>0</v>
      </c>
    </row>
    <row r="61" spans="1:9" ht="47.25" x14ac:dyDescent="0.25">
      <c r="A61" s="32" t="s">
        <v>63</v>
      </c>
      <c r="B61" s="33">
        <v>60160.800000000003</v>
      </c>
      <c r="C61" s="4">
        <v>46372.7</v>
      </c>
      <c r="D61" s="4">
        <v>0</v>
      </c>
      <c r="E61" s="4">
        <f t="shared" si="14"/>
        <v>0</v>
      </c>
      <c r="F61" s="4">
        <f t="shared" si="14"/>
        <v>0</v>
      </c>
    </row>
    <row r="62" spans="1:9" ht="31.5" x14ac:dyDescent="0.25">
      <c r="A62" s="32" t="s">
        <v>64</v>
      </c>
      <c r="B62" s="33">
        <f>B63</f>
        <v>485150.2</v>
      </c>
      <c r="C62" s="4">
        <f>C63</f>
        <v>4999.8</v>
      </c>
      <c r="D62" s="4">
        <f t="shared" ref="D62" si="15">D63</f>
        <v>0</v>
      </c>
      <c r="E62" s="4">
        <f t="shared" si="14"/>
        <v>0</v>
      </c>
      <c r="F62" s="4">
        <f t="shared" si="14"/>
        <v>0</v>
      </c>
    </row>
    <row r="63" spans="1:9" ht="31.5" x14ac:dyDescent="0.25">
      <c r="A63" s="32" t="s">
        <v>65</v>
      </c>
      <c r="B63" s="33">
        <v>485150.2</v>
      </c>
      <c r="C63" s="4">
        <v>4999.8</v>
      </c>
      <c r="D63" s="4">
        <v>0</v>
      </c>
      <c r="E63" s="4">
        <v>0</v>
      </c>
      <c r="F63" s="4">
        <v>0</v>
      </c>
    </row>
    <row r="64" spans="1:9" ht="94.5" x14ac:dyDescent="0.25">
      <c r="A64" s="32" t="s">
        <v>66</v>
      </c>
      <c r="B64" s="33">
        <f>B65</f>
        <v>502251.7</v>
      </c>
      <c r="C64" s="4">
        <f>C65</f>
        <v>500403.20000000001</v>
      </c>
      <c r="D64" s="4">
        <f t="shared" ref="D64:F67" si="16">D65</f>
        <v>0</v>
      </c>
      <c r="E64" s="4">
        <f t="shared" si="16"/>
        <v>0</v>
      </c>
      <c r="F64" s="4">
        <f t="shared" si="16"/>
        <v>0</v>
      </c>
    </row>
    <row r="65" spans="1:6" ht="15.75" customHeight="1" x14ac:dyDescent="0.25">
      <c r="A65" s="32" t="s">
        <v>67</v>
      </c>
      <c r="B65" s="33">
        <v>502251.7</v>
      </c>
      <c r="C65" s="4">
        <v>500403.20000000001</v>
      </c>
      <c r="D65" s="4">
        <f t="shared" si="16"/>
        <v>0</v>
      </c>
      <c r="E65" s="4">
        <f t="shared" si="16"/>
        <v>0</v>
      </c>
      <c r="F65" s="4">
        <f t="shared" si="16"/>
        <v>0</v>
      </c>
    </row>
    <row r="66" spans="1:6" ht="15.75" customHeight="1" x14ac:dyDescent="0.25">
      <c r="A66" s="32" t="s">
        <v>68</v>
      </c>
      <c r="B66" s="33">
        <f>B67</f>
        <v>-179224.7</v>
      </c>
      <c r="C66" s="4">
        <f>C67</f>
        <v>-38739.1</v>
      </c>
      <c r="D66" s="4">
        <f t="shared" si="16"/>
        <v>0</v>
      </c>
      <c r="E66" s="4">
        <f t="shared" si="16"/>
        <v>0</v>
      </c>
      <c r="F66" s="4">
        <f t="shared" si="16"/>
        <v>0</v>
      </c>
    </row>
    <row r="67" spans="1:6" ht="15.75" customHeight="1" x14ac:dyDescent="0.25">
      <c r="A67" s="32" t="s">
        <v>69</v>
      </c>
      <c r="B67" s="33">
        <v>-179224.7</v>
      </c>
      <c r="C67" s="4">
        <v>-38739.1</v>
      </c>
      <c r="D67" s="4">
        <f t="shared" si="16"/>
        <v>0</v>
      </c>
      <c r="E67" s="4">
        <f t="shared" si="16"/>
        <v>0</v>
      </c>
      <c r="F67" s="4">
        <f t="shared" si="16"/>
        <v>0</v>
      </c>
    </row>
  </sheetData>
  <mergeCells count="5">
    <mergeCell ref="A5:A6"/>
    <mergeCell ref="A3:F3"/>
    <mergeCell ref="B5:B6"/>
    <mergeCell ref="C5:C6"/>
    <mergeCell ref="D5:F5"/>
  </mergeCells>
  <pageMargins left="0.70866141732283472" right="0.70866141732283472" top="0.74803149606299213" bottom="0.74803149606299213" header="0.31496062992125984" footer="0.31496062992125984"/>
  <pageSetup paperSize="9" scale="6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КБ</vt:lpstr>
      <vt:lpstr>Лист2</vt:lpstr>
      <vt:lpstr>Лист3</vt:lpstr>
      <vt:lpstr>КБ!Заголовки_для_печати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Старостина Рузанна Левоновна</cp:lastModifiedBy>
  <cp:lastPrinted>2023-10-04T10:29:26Z</cp:lastPrinted>
  <dcterms:created xsi:type="dcterms:W3CDTF">2022-06-08T14:51:14Z</dcterms:created>
  <dcterms:modified xsi:type="dcterms:W3CDTF">2023-10-04T10:29:29Z</dcterms:modified>
</cp:coreProperties>
</file>