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195" yWindow="-15" windowWidth="9075" windowHeight="8115"/>
  </bookViews>
  <sheets>
    <sheet name="Обл" sheetId="4" r:id="rId1"/>
    <sheet name="Лист2" sheetId="2" r:id="rId2"/>
    <sheet name="Лист3" sheetId="3" r:id="rId3"/>
  </sheets>
  <definedNames>
    <definedName name="_xlnm.Print_Titles" localSheetId="0">Обл!$5:$6</definedName>
  </definedNames>
  <calcPr calcId="145621"/>
</workbook>
</file>

<file path=xl/calcChain.xml><?xml version="1.0" encoding="utf-8"?>
<calcChain xmlns="http://schemas.openxmlformats.org/spreadsheetml/2006/main">
  <c r="F75" i="4" l="1"/>
  <c r="E75" i="4"/>
  <c r="E74" i="4" s="1"/>
  <c r="E73" i="4" s="1"/>
  <c r="E72" i="4" s="1"/>
  <c r="D75" i="4"/>
  <c r="F74" i="4"/>
  <c r="F73" i="4" s="1"/>
  <c r="F72" i="4" s="1"/>
  <c r="D74" i="4"/>
  <c r="D73" i="4" s="1"/>
  <c r="D72" i="4" s="1"/>
  <c r="C74" i="4"/>
  <c r="B74" i="4"/>
  <c r="C72" i="4"/>
  <c r="B72" i="4"/>
  <c r="F70" i="4"/>
  <c r="E70" i="4"/>
  <c r="E69" i="4" s="1"/>
  <c r="E68" i="4" s="1"/>
  <c r="E58" i="4" s="1"/>
  <c r="D70" i="4"/>
  <c r="C70" i="4"/>
  <c r="B70" i="4"/>
  <c r="F69" i="4"/>
  <c r="F68" i="4" s="1"/>
  <c r="D68" i="4"/>
  <c r="C68" i="4"/>
  <c r="B68" i="4"/>
  <c r="C67" i="4"/>
  <c r="C66" i="4" s="1"/>
  <c r="F66" i="4"/>
  <c r="E66" i="4"/>
  <c r="D66" i="4"/>
  <c r="B66" i="4"/>
  <c r="C65" i="4"/>
  <c r="C64" i="4"/>
  <c r="C63" i="4"/>
  <c r="C61" i="4" s="1"/>
  <c r="F61" i="4"/>
  <c r="E61" i="4"/>
  <c r="D61" i="4"/>
  <c r="D58" i="4" s="1"/>
  <c r="B61" i="4"/>
  <c r="B58" i="4" s="1"/>
  <c r="F59" i="4"/>
  <c r="E59" i="4"/>
  <c r="D59" i="4"/>
  <c r="C59" i="4"/>
  <c r="C58" i="4" s="1"/>
  <c r="F51" i="4"/>
  <c r="E51" i="4"/>
  <c r="D51" i="4"/>
  <c r="C51" i="4"/>
  <c r="B51" i="4"/>
  <c r="F47" i="4"/>
  <c r="E47" i="4"/>
  <c r="D47" i="4"/>
  <c r="C47" i="4"/>
  <c r="B47" i="4"/>
  <c r="B29" i="4" s="1"/>
  <c r="F42" i="4"/>
  <c r="F29" i="4" s="1"/>
  <c r="E42" i="4"/>
  <c r="D42" i="4"/>
  <c r="C42" i="4"/>
  <c r="B42" i="4"/>
  <c r="F30" i="4"/>
  <c r="E30" i="4"/>
  <c r="E29" i="4" s="1"/>
  <c r="D30" i="4"/>
  <c r="D29" i="4" s="1"/>
  <c r="C30" i="4"/>
  <c r="C29" i="4" s="1"/>
  <c r="B30" i="4"/>
  <c r="F24" i="4"/>
  <c r="E24" i="4"/>
  <c r="D24" i="4"/>
  <c r="C24" i="4"/>
  <c r="B24" i="4"/>
  <c r="F19" i="4"/>
  <c r="E19" i="4"/>
  <c r="D19" i="4"/>
  <c r="C19" i="4"/>
  <c r="B19" i="4"/>
  <c r="F16" i="4"/>
  <c r="E16" i="4"/>
  <c r="D16" i="4"/>
  <c r="C16" i="4"/>
  <c r="B16" i="4"/>
  <c r="F14" i="4"/>
  <c r="F9" i="4" s="1"/>
  <c r="F8" i="4" s="1"/>
  <c r="E14" i="4"/>
  <c r="D14" i="4"/>
  <c r="C14" i="4"/>
  <c r="B14" i="4"/>
  <c r="F10" i="4"/>
  <c r="E10" i="4"/>
  <c r="E9" i="4" s="1"/>
  <c r="E8" i="4" s="1"/>
  <c r="E7" i="4" s="1"/>
  <c r="D10" i="4"/>
  <c r="D9" i="4" s="1"/>
  <c r="D8" i="4" s="1"/>
  <c r="D7" i="4" s="1"/>
  <c r="C10" i="4"/>
  <c r="C9" i="4" s="1"/>
  <c r="C8" i="4" s="1"/>
  <c r="C7" i="4" s="1"/>
  <c r="B10" i="4"/>
  <c r="B9" i="4" s="1"/>
  <c r="B8" i="4" l="1"/>
  <c r="B7" i="4" s="1"/>
  <c r="F58" i="4"/>
  <c r="F7" i="4" s="1"/>
</calcChain>
</file>

<file path=xl/sharedStrings.xml><?xml version="1.0" encoding="utf-8"?>
<sst xmlns="http://schemas.openxmlformats.org/spreadsheetml/2006/main" count="78" uniqueCount="71">
  <si>
    <t>тыс.руб.</t>
  </si>
  <si>
    <t>Прогноз поступлений</t>
  </si>
  <si>
    <t>2024 год</t>
  </si>
  <si>
    <t>ВСЕГО ДОХОДОВ</t>
  </si>
  <si>
    <t>НАЛОГОВЫЕ И НЕНАЛОГОВЫЕ ДОХОДЫ</t>
  </si>
  <si>
    <t>Налоговые доходы</t>
  </si>
  <si>
    <t>НАЛОГИ НА ПРИБЫЛЬ, ДОХОДЫ</t>
  </si>
  <si>
    <t>в том числе: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</si>
  <si>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</si>
  <si>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</si>
  <si>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</si>
  <si>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Акцизы по подакцизным товарам (продукции), производимым на территории Российской Федерации </t>
  </si>
  <si>
    <t>НАЛОГИ НА СОВОКУПНЫЙ ДОХОД</t>
  </si>
  <si>
    <t>Налог на профессиональный доход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</si>
  <si>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</si>
  <si>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</si>
  <si>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</si>
  <si>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</si>
  <si>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</si>
  <si>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</si>
  <si>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</si>
  <si>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</si>
  <si>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</si>
  <si>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</si>
  <si>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</si>
  <si>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от размещения средств бюджетов</t>
  </si>
  <si>
    <t>Проценты, полученные от предоставления бюджетных кредитов внутри страны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</si>
  <si>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государственной и муниципальной собственности </t>
  </si>
  <si>
    <t xml:space="preserve">Доходы от сдачи в аренду имущества, находящегося в оперативном управлении 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</si>
  <si>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</si>
  <si>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</si>
  <si>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</si>
  <si>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Платежи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</si>
  <si>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</si>
  <si>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</si>
  <si>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</si>
  <si>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</si>
  <si>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</si>
  <si>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</si>
  <si>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</si>
  <si>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</si>
  <si>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</si>
  <si>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</si>
  <si>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</si>
  <si>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</si>
  <si>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</si>
  <si>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</si>
  <si>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2025 год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</si>
  <si>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</si>
  <si>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Прогноз поступления доходов в областной бюджет Ленинградской области</t>
  </si>
  <si>
    <t>Фактические поступления за 2022 год</t>
  </si>
  <si>
    <t>Оценка 2023 года</t>
  </si>
  <si>
    <t>2026 год</t>
  </si>
  <si>
    <t>Приложение 1  к пояснительной записке 2024 года</t>
  </si>
  <si>
    <t>БЕЗВОЗМЕЗДНЫЕ ПОСТУПЛЕНИЯ ОТ НЕРЕЗИДЕНТОВ</t>
  </si>
  <si>
    <t>Безвозмездные поступления от нерезидентов в бюджеты субъектов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</si>
  <si>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</si>
  <si>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</si>
  <si>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</si>
  <si>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</si>
  <si>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</si>
  <si>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БЕЗВОЗМЕЗДНЫЕ ПОСТУПЛЕНИЯ ОТ ГОСУДАРСТВЕННЫХ (МУНИЦИПАЛЬНЫХ) ОРГАНИЗАЦИЙ</t>
  </si>
  <si>
    <t>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</si>
  <si>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ОТ НЕГОСУДАРСТВЕННЫХ ОРГАНИЗАЦИЙ</t>
  </si>
  <si>
    <t>Безвозмездные поступления от негосударственных организаций в бюджеты субъектов Российской Федерации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</si>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</sst>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name val="Times New Roman"/>
      <family val="1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Arial"/>
      <family val="2"/>
      <charset val="204"/>
    </font>
    <font>
      <b/>
      <sz val="13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4" fontId="1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right"/>
    </xf>
    <xf numFmtId="14" fontId="5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/>
    </xf>
    <xf numFmtId="0" fontId="0" fillId="0" borderId="0" xfId="0" applyFill="1" applyBorder="1"/>
    <xf numFmtId="164" fontId="10" fillId="0" borderId="1" xfId="0" applyNumberFormat="1" applyFont="1" applyFill="1" applyBorder="1" applyAlignment="1">
      <alignment vertical="center"/>
    </xf>
    <xf numFmtId="164" fontId="11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0" fontId="2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164" fontId="0" fillId="0" borderId="0" xfId="0" applyNumberFormat="1" applyFill="1"/>
    <xf numFmtId="0" fontId="11" fillId="0" borderId="1" xfId="0" applyFont="1" applyFill="1" applyBorder="1" applyAlignment="1">
      <alignment vertical="center" wrapText="1"/>
    </xf>
    <xf numFmtId="0" fontId="11" fillId="0" borderId="0" xfId="0" applyFont="1" applyFill="1"/>
    <xf numFmtId="0" fontId="3" fillId="0" borderId="1" xfId="0" applyFont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K75"/>
  <sheetViews>
    <sheetView tabSelected="1" zoomScaleNormal="100" workbookViewId="0">
      <selection activeCell="J21" sqref="J21"/>
    </sheetView>
  </sheetViews>
  <sheetFormatPr defaultColWidth="8.85546875" defaultRowHeight="15.75" x14ac:dyDescent="0.25"/>
  <cols>
    <col min="1" max="1" width="46.85546875" style="19" customWidth="1"/>
    <col min="2" max="2" width="20.5703125" style="19" customWidth="1"/>
    <col min="3" max="3" width="19.28515625" style="2" customWidth="1"/>
    <col min="4" max="5" width="18" style="2" customWidth="1"/>
    <col min="6" max="6" width="17.42578125" style="2" customWidth="1"/>
    <col min="7" max="7" width="9.140625" style="2" customWidth="1"/>
    <col min="8" max="8" width="24.42578125" style="2" customWidth="1"/>
    <col min="9" max="141" width="9.140625" style="2" customWidth="1"/>
    <col min="142" max="16384" width="8.85546875" style="8"/>
  </cols>
  <sheetData>
    <row r="1" spans="1:141" ht="15" customHeight="1" x14ac:dyDescent="0.25">
      <c r="A1" s="1"/>
      <c r="B1" s="1"/>
      <c r="D1" s="14"/>
      <c r="E1" s="14"/>
      <c r="F1" s="3" t="s">
        <v>53</v>
      </c>
    </row>
    <row r="2" spans="1:141" ht="15" customHeight="1" x14ac:dyDescent="0.25">
      <c r="A2" s="1"/>
      <c r="B2" s="1"/>
    </row>
    <row r="3" spans="1:141" ht="15" customHeight="1" x14ac:dyDescent="0.25">
      <c r="A3" s="21" t="s">
        <v>49</v>
      </c>
      <c r="B3" s="22"/>
      <c r="C3" s="22"/>
      <c r="D3" s="22"/>
      <c r="E3" s="22"/>
      <c r="F3" s="22"/>
    </row>
    <row r="4" spans="1:141" ht="15" customHeight="1" x14ac:dyDescent="0.3">
      <c r="A4" s="4"/>
      <c r="B4" s="4"/>
      <c r="F4" s="5" t="s">
        <v>0</v>
      </c>
    </row>
    <row r="5" spans="1:141" ht="18.600000000000001" customHeight="1" x14ac:dyDescent="0.25">
      <c r="A5" s="23"/>
      <c r="B5" s="25" t="s">
        <v>50</v>
      </c>
      <c r="C5" s="25" t="s">
        <v>51</v>
      </c>
      <c r="D5" s="27" t="s">
        <v>1</v>
      </c>
      <c r="E5" s="28"/>
      <c r="F5" s="28"/>
    </row>
    <row r="6" spans="1:141" ht="24.6" customHeight="1" x14ac:dyDescent="0.25">
      <c r="A6" s="24"/>
      <c r="B6" s="26"/>
      <c r="C6" s="26"/>
      <c r="D6" s="15" t="s">
        <v>2</v>
      </c>
      <c r="E6" s="15" t="s">
        <v>47</v>
      </c>
      <c r="F6" s="15" t="s">
        <v>52</v>
      </c>
      <c r="G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</row>
    <row r="7" spans="1:141" ht="24.6" customHeight="1" x14ac:dyDescent="0.25">
      <c r="A7" s="6" t="s">
        <v>3</v>
      </c>
      <c r="B7" s="7">
        <f>B8+B58+8.9</f>
        <v>192240126.30000001</v>
      </c>
      <c r="C7" s="7">
        <f>C8+C58</f>
        <v>220682072.89999998</v>
      </c>
      <c r="D7" s="7">
        <f>D8+D58</f>
        <v>216782947.80000001</v>
      </c>
      <c r="E7" s="7">
        <f>E8+E58</f>
        <v>218029519.09999999</v>
      </c>
      <c r="F7" s="7">
        <f>F8+F58</f>
        <v>197936602.79999998</v>
      </c>
      <c r="G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</row>
    <row r="8" spans="1:141" ht="37.5" x14ac:dyDescent="0.25">
      <c r="A8" s="6" t="s">
        <v>4</v>
      </c>
      <c r="B8" s="7">
        <f>B9+B29</f>
        <v>165592923.90000001</v>
      </c>
      <c r="C8" s="7">
        <f>C9+C29</f>
        <v>198922499.19999999</v>
      </c>
      <c r="D8" s="7">
        <f>D9+D29</f>
        <v>200008535.59999999</v>
      </c>
      <c r="E8" s="7">
        <f>E9+E29</f>
        <v>202994846.09999999</v>
      </c>
      <c r="F8" s="7">
        <f>F9+F29</f>
        <v>197936602.79999998</v>
      </c>
      <c r="H8" s="8"/>
    </row>
    <row r="9" spans="1:141" ht="16.5" x14ac:dyDescent="0.25">
      <c r="A9" s="16" t="s">
        <v>5</v>
      </c>
      <c r="B9" s="9">
        <f>B10+B14+B16+B19+B24+B28</f>
        <v>158372672.40000001</v>
      </c>
      <c r="C9" s="9">
        <f>C10+C14+C16+C19+C24+C28</f>
        <v>192821570.39999998</v>
      </c>
      <c r="D9" s="9">
        <f t="shared" ref="D9:F9" si="0">D10+D14+D16+D19+D24+D28</f>
        <v>197486007.40000001</v>
      </c>
      <c r="E9" s="9">
        <f t="shared" si="0"/>
        <v>200425394.90000001</v>
      </c>
      <c r="F9" s="9">
        <f t="shared" si="0"/>
        <v>195347423.69999999</v>
      </c>
      <c r="H9" s="17"/>
    </row>
    <row r="10" spans="1:141" x14ac:dyDescent="0.25">
      <c r="A10" s="18" t="s">
        <v>6</v>
      </c>
      <c r="B10" s="10">
        <f>B12+B13</f>
        <v>114562601.09999999</v>
      </c>
      <c r="C10" s="10">
        <f>C12+C13</f>
        <v>144778542</v>
      </c>
      <c r="D10" s="10">
        <f>D12+D13</f>
        <v>146223703</v>
      </c>
      <c r="E10" s="10">
        <f>E12+E13</f>
        <v>146122126.69999999</v>
      </c>
      <c r="F10" s="10">
        <f>F12+F13</f>
        <v>140454796</v>
      </c>
    </row>
    <row r="11" spans="1:141" x14ac:dyDescent="0.25">
      <c r="A11" s="18" t="s">
        <v>7</v>
      </c>
      <c r="B11" s="10"/>
      <c r="C11" s="10"/>
      <c r="D11" s="10"/>
      <c r="E11" s="10"/>
      <c r="F11" s="10"/>
    </row>
    <row r="12" spans="1:141" x14ac:dyDescent="0.25">
      <c r="A12" s="18" t="s">
        <v>8</v>
      </c>
      <c r="B12" s="10">
        <v>74342353.5</v>
      </c>
      <c r="C12" s="10">
        <v>101719540.40000001</v>
      </c>
      <c r="D12" s="10">
        <v>98508895.199999988</v>
      </c>
      <c r="E12" s="10">
        <v>95824407.599999994</v>
      </c>
      <c r="F12" s="10">
        <v>86416314</v>
      </c>
    </row>
    <row r="13" spans="1:141" x14ac:dyDescent="0.25">
      <c r="A13" s="18" t="s">
        <v>9</v>
      </c>
      <c r="B13" s="10">
        <v>40220247.600000001</v>
      </c>
      <c r="C13" s="10">
        <v>43059001.600000001</v>
      </c>
      <c r="D13" s="10">
        <v>47714807.799999997</v>
      </c>
      <c r="E13" s="10">
        <v>50297719.100000001</v>
      </c>
      <c r="F13" s="10">
        <v>54038482</v>
      </c>
    </row>
    <row r="14" spans="1:141" ht="47.25" x14ac:dyDescent="0.25">
      <c r="A14" s="18" t="s">
        <v>10</v>
      </c>
      <c r="B14" s="10">
        <f>B15</f>
        <v>12946318</v>
      </c>
      <c r="C14" s="10">
        <f>C15</f>
        <v>13316030.199999999</v>
      </c>
      <c r="D14" s="10">
        <f>D15</f>
        <v>13968010.1</v>
      </c>
      <c r="E14" s="10">
        <f>E15</f>
        <v>16490321.800000001</v>
      </c>
      <c r="F14" s="10">
        <f>F15</f>
        <v>16653363.1</v>
      </c>
    </row>
    <row r="15" spans="1:141" ht="47.25" x14ac:dyDescent="0.25">
      <c r="A15" s="18" t="s">
        <v>11</v>
      </c>
      <c r="B15" s="10">
        <v>12946318</v>
      </c>
      <c r="C15" s="10">
        <v>13316030.199999999</v>
      </c>
      <c r="D15" s="10">
        <v>13968010.1</v>
      </c>
      <c r="E15" s="10">
        <v>16490321.800000001</v>
      </c>
      <c r="F15" s="10">
        <v>16653363.1</v>
      </c>
    </row>
    <row r="16" spans="1:141" x14ac:dyDescent="0.25">
      <c r="A16" s="18" t="s">
        <v>12</v>
      </c>
      <c r="B16" s="10">
        <f>SUM(B18:B18)</f>
        <v>289988.09999999998</v>
      </c>
      <c r="C16" s="10">
        <f>SUM(C18:C18)</f>
        <v>314325</v>
      </c>
      <c r="D16" s="10">
        <f>SUM(D18:D18)</f>
        <v>280491</v>
      </c>
      <c r="E16" s="10">
        <f>SUM(E18:E18)</f>
        <v>291711</v>
      </c>
      <c r="F16" s="10">
        <f>SUM(F18:F18)</f>
        <v>300462</v>
      </c>
    </row>
    <row r="17" spans="1:141" x14ac:dyDescent="0.25">
      <c r="A17" s="18" t="s">
        <v>7</v>
      </c>
      <c r="B17" s="10"/>
      <c r="C17" s="10"/>
      <c r="D17" s="10"/>
      <c r="E17" s="10"/>
      <c r="F17" s="10"/>
    </row>
    <row r="18" spans="1:141" x14ac:dyDescent="0.25">
      <c r="A18" s="18" t="s">
        <v>13</v>
      </c>
      <c r="B18" s="10">
        <v>289988.09999999998</v>
      </c>
      <c r="C18" s="10">
        <v>314325</v>
      </c>
      <c r="D18" s="10">
        <v>280491</v>
      </c>
      <c r="E18" s="10">
        <v>291711</v>
      </c>
      <c r="F18" s="10">
        <v>300462</v>
      </c>
    </row>
    <row r="19" spans="1:141" x14ac:dyDescent="0.25">
      <c r="A19" s="18" t="s">
        <v>14</v>
      </c>
      <c r="B19" s="10">
        <f>SUM(B21:B23)</f>
        <v>29184182.300000001</v>
      </c>
      <c r="C19" s="10">
        <f>SUM(C21:C23)</f>
        <v>33077713</v>
      </c>
      <c r="D19" s="10">
        <f t="shared" ref="D19:F19" si="1">SUM(D21:D23)</f>
        <v>36127532</v>
      </c>
      <c r="E19" s="10">
        <f t="shared" si="1"/>
        <v>36598634</v>
      </c>
      <c r="F19" s="10">
        <f t="shared" si="1"/>
        <v>37013803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</row>
    <row r="20" spans="1:141" x14ac:dyDescent="0.25">
      <c r="A20" s="18" t="s">
        <v>7</v>
      </c>
      <c r="B20" s="10"/>
      <c r="C20" s="10"/>
      <c r="D20" s="10"/>
      <c r="E20" s="10"/>
      <c r="F20" s="10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</row>
    <row r="21" spans="1:141" x14ac:dyDescent="0.25">
      <c r="A21" s="18" t="s">
        <v>15</v>
      </c>
      <c r="B21" s="10">
        <v>25857770.800000001</v>
      </c>
      <c r="C21" s="10">
        <v>29828000</v>
      </c>
      <c r="D21" s="10">
        <v>32835415</v>
      </c>
      <c r="E21" s="10">
        <v>33163769</v>
      </c>
      <c r="F21" s="10">
        <v>33495406</v>
      </c>
    </row>
    <row r="22" spans="1:141" x14ac:dyDescent="0.25">
      <c r="A22" s="18" t="s">
        <v>16</v>
      </c>
      <c r="B22" s="10">
        <v>3293065.2</v>
      </c>
      <c r="C22" s="10">
        <v>3216693</v>
      </c>
      <c r="D22" s="10">
        <v>3259097</v>
      </c>
      <c r="E22" s="10">
        <v>3401845</v>
      </c>
      <c r="F22" s="10">
        <v>3485377</v>
      </c>
    </row>
    <row r="23" spans="1:141" x14ac:dyDescent="0.25">
      <c r="A23" s="18" t="s">
        <v>17</v>
      </c>
      <c r="B23" s="10">
        <v>33346.300000000003</v>
      </c>
      <c r="C23" s="10">
        <v>33020</v>
      </c>
      <c r="D23" s="10">
        <v>33020</v>
      </c>
      <c r="E23" s="10">
        <v>33020</v>
      </c>
      <c r="F23" s="10">
        <v>33020</v>
      </c>
    </row>
    <row r="24" spans="1:141" ht="47.25" x14ac:dyDescent="0.25">
      <c r="A24" s="18" t="s">
        <v>18</v>
      </c>
      <c r="B24" s="10">
        <f>SUM(B26:B27)</f>
        <v>1052667.8999999999</v>
      </c>
      <c r="C24" s="10">
        <f>SUM(C26:C27)</f>
        <v>1039728</v>
      </c>
      <c r="D24" s="10">
        <f>SUM(D26:D27)</f>
        <v>580365</v>
      </c>
      <c r="E24" s="10">
        <f>SUM(E26:E27)</f>
        <v>585963</v>
      </c>
      <c r="F24" s="10">
        <f>SUM(F26:F27)</f>
        <v>590424</v>
      </c>
    </row>
    <row r="25" spans="1:141" x14ac:dyDescent="0.25">
      <c r="A25" s="18" t="s">
        <v>7</v>
      </c>
      <c r="B25" s="10"/>
      <c r="C25" s="10"/>
      <c r="D25" s="10"/>
      <c r="E25" s="10"/>
      <c r="F25" s="10"/>
    </row>
    <row r="26" spans="1:141" x14ac:dyDescent="0.25">
      <c r="A26" s="18" t="s">
        <v>19</v>
      </c>
      <c r="B26" s="10">
        <v>1051983.5</v>
      </c>
      <c r="C26" s="10">
        <v>1039009</v>
      </c>
      <c r="D26" s="10">
        <v>580065</v>
      </c>
      <c r="E26" s="10">
        <v>585663</v>
      </c>
      <c r="F26" s="10">
        <v>590124</v>
      </c>
    </row>
    <row r="27" spans="1:141" ht="47.25" x14ac:dyDescent="0.25">
      <c r="A27" s="18" t="s">
        <v>20</v>
      </c>
      <c r="B27" s="10">
        <v>684.4</v>
      </c>
      <c r="C27" s="10">
        <v>719</v>
      </c>
      <c r="D27" s="10">
        <v>300</v>
      </c>
      <c r="E27" s="10">
        <v>300</v>
      </c>
      <c r="F27" s="10">
        <v>300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</row>
    <row r="28" spans="1:141" x14ac:dyDescent="0.25">
      <c r="A28" s="18" t="s">
        <v>21</v>
      </c>
      <c r="B28" s="10">
        <v>336915</v>
      </c>
      <c r="C28" s="10">
        <v>295232.2</v>
      </c>
      <c r="D28" s="10">
        <v>305906.3</v>
      </c>
      <c r="E28" s="10">
        <v>336638.4</v>
      </c>
      <c r="F28" s="10">
        <v>334575.59999999998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</row>
    <row r="29" spans="1:141" ht="25.5" customHeight="1" x14ac:dyDescent="0.25">
      <c r="A29" s="16" t="s">
        <v>22</v>
      </c>
      <c r="B29" s="9">
        <f>B30+B42+B47+B51+B55+B56+B57</f>
        <v>7220251.5</v>
      </c>
      <c r="C29" s="9">
        <f>C30+C42+C47+C51+C55+C56+C57</f>
        <v>6100928.7999999998</v>
      </c>
      <c r="D29" s="9">
        <f>D30+D42+D47+D51+D55+D56+D57</f>
        <v>2522528.1999999997</v>
      </c>
      <c r="E29" s="9">
        <f>E30+E42+E47+E51+E55+E56+E57</f>
        <v>2569451.1999999997</v>
      </c>
      <c r="F29" s="9">
        <f>F30+F42+F47+F51+F55+F56+F57</f>
        <v>2589179.1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</row>
    <row r="30" spans="1:141" ht="63" x14ac:dyDescent="0.25">
      <c r="A30" s="18" t="s">
        <v>23</v>
      </c>
      <c r="B30" s="10">
        <f>SUM(B32:B41)+1.2</f>
        <v>3097234.8000000003</v>
      </c>
      <c r="C30" s="10">
        <f>SUM(C32:C41)</f>
        <v>3409186.3000000003</v>
      </c>
      <c r="D30" s="10">
        <f>SUM(D32:D41)</f>
        <v>81727.399999999994</v>
      </c>
      <c r="E30" s="10">
        <f>SUM(E32:E41)</f>
        <v>75553.2</v>
      </c>
      <c r="F30" s="10">
        <f>SUM(F32:F41)</f>
        <v>75172.899999999994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</row>
    <row r="31" spans="1:141" x14ac:dyDescent="0.25">
      <c r="A31" s="18" t="s">
        <v>7</v>
      </c>
      <c r="B31" s="10"/>
      <c r="C31" s="10"/>
      <c r="D31" s="10"/>
      <c r="E31" s="10"/>
      <c r="F31" s="10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</row>
    <row r="32" spans="1:141" ht="93" customHeight="1" x14ac:dyDescent="0.25">
      <c r="A32" s="18" t="s">
        <v>24</v>
      </c>
      <c r="B32" s="10">
        <v>13413.6</v>
      </c>
      <c r="C32" s="10">
        <v>33974.5</v>
      </c>
      <c r="D32" s="10">
        <v>20749.400000000001</v>
      </c>
      <c r="E32" s="10">
        <v>18435.099999999999</v>
      </c>
      <c r="F32" s="10">
        <v>20135.2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</row>
    <row r="33" spans="1:141" x14ac:dyDescent="0.25">
      <c r="A33" s="18" t="s">
        <v>25</v>
      </c>
      <c r="B33" s="10">
        <v>3000413.9</v>
      </c>
      <c r="C33" s="10">
        <v>3277082.2</v>
      </c>
      <c r="D33" s="10">
        <v>0</v>
      </c>
      <c r="E33" s="10">
        <v>0</v>
      </c>
      <c r="F33" s="10">
        <v>0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</row>
    <row r="34" spans="1:141" ht="31.5" x14ac:dyDescent="0.25">
      <c r="A34" s="18" t="s">
        <v>26</v>
      </c>
      <c r="B34" s="10">
        <v>251.2</v>
      </c>
      <c r="C34" s="10">
        <v>202.6</v>
      </c>
      <c r="D34" s="10">
        <v>131</v>
      </c>
      <c r="E34" s="10">
        <v>80.400000000000006</v>
      </c>
      <c r="F34" s="10">
        <v>0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</row>
    <row r="35" spans="1:141" ht="78.75" x14ac:dyDescent="0.25">
      <c r="A35" s="18" t="s">
        <v>27</v>
      </c>
      <c r="B35" s="10">
        <v>53018.7</v>
      </c>
      <c r="C35" s="10">
        <v>44000</v>
      </c>
      <c r="D35" s="10">
        <v>41000</v>
      </c>
      <c r="E35" s="10">
        <v>42000</v>
      </c>
      <c r="F35" s="10">
        <v>42000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</row>
    <row r="36" spans="1:141" ht="31.5" x14ac:dyDescent="0.25">
      <c r="A36" s="18" t="s">
        <v>28</v>
      </c>
      <c r="B36" s="10">
        <v>5497.3</v>
      </c>
      <c r="C36" s="10">
        <v>4200</v>
      </c>
      <c r="D36" s="10">
        <v>4300</v>
      </c>
      <c r="E36" s="10">
        <v>4000</v>
      </c>
      <c r="F36" s="10">
        <v>4000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</row>
    <row r="37" spans="1:141" ht="63" x14ac:dyDescent="0.25">
      <c r="A37" s="18" t="s">
        <v>29</v>
      </c>
      <c r="B37" s="10">
        <v>15554.6</v>
      </c>
      <c r="C37" s="10">
        <v>13200</v>
      </c>
      <c r="D37" s="10">
        <v>11500</v>
      </c>
      <c r="E37" s="10">
        <v>11000</v>
      </c>
      <c r="F37" s="10">
        <v>9000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</row>
    <row r="38" spans="1:141" ht="189" x14ac:dyDescent="0.25">
      <c r="A38" s="18" t="s">
        <v>30</v>
      </c>
      <c r="B38" s="10">
        <v>0.9</v>
      </c>
      <c r="C38" s="10">
        <v>1.9</v>
      </c>
      <c r="D38" s="10">
        <v>0</v>
      </c>
      <c r="E38" s="10">
        <v>0</v>
      </c>
      <c r="F38" s="10">
        <v>0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</row>
    <row r="39" spans="1:141" ht="63" x14ac:dyDescent="0.25">
      <c r="A39" s="18" t="s">
        <v>31</v>
      </c>
      <c r="B39" s="10">
        <v>55.1</v>
      </c>
      <c r="C39" s="10">
        <v>54.4</v>
      </c>
      <c r="D39" s="10">
        <v>107.7</v>
      </c>
      <c r="E39" s="10">
        <v>37.700000000000003</v>
      </c>
      <c r="F39" s="10">
        <v>37.700000000000003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</row>
    <row r="40" spans="1:141" ht="110.25" x14ac:dyDescent="0.25">
      <c r="A40" s="13" t="s">
        <v>48</v>
      </c>
      <c r="B40" s="10">
        <v>3</v>
      </c>
      <c r="C40" s="10">
        <v>4</v>
      </c>
      <c r="D40" s="10">
        <v>0</v>
      </c>
      <c r="E40" s="10">
        <v>0</v>
      </c>
      <c r="F40" s="10">
        <v>0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</row>
    <row r="41" spans="1:141" ht="31.5" x14ac:dyDescent="0.25">
      <c r="A41" s="18" t="s">
        <v>32</v>
      </c>
      <c r="B41" s="10">
        <v>9025.2999999999993</v>
      </c>
      <c r="C41" s="10">
        <v>36466.699999999997</v>
      </c>
      <c r="D41" s="10">
        <v>3939.3</v>
      </c>
      <c r="E41" s="10">
        <v>0</v>
      </c>
      <c r="F41" s="10">
        <v>0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</row>
    <row r="42" spans="1:141" ht="31.5" x14ac:dyDescent="0.25">
      <c r="A42" s="18" t="s">
        <v>33</v>
      </c>
      <c r="B42" s="10">
        <f>SUM(B44:B46)</f>
        <v>440922.69999999995</v>
      </c>
      <c r="C42" s="10">
        <f>SUM(C44:C46)</f>
        <v>382138.80000000005</v>
      </c>
      <c r="D42" s="10">
        <f>SUM(D44:D46)</f>
        <v>391897.8</v>
      </c>
      <c r="E42" s="10">
        <f>SUM(E44:E46)</f>
        <v>441456.7</v>
      </c>
      <c r="F42" s="10">
        <f>SUM(F44:F46)</f>
        <v>460593.20000000007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</row>
    <row r="43" spans="1:141" x14ac:dyDescent="0.25">
      <c r="A43" s="18" t="s">
        <v>7</v>
      </c>
      <c r="B43" s="10"/>
      <c r="C43" s="10"/>
      <c r="D43" s="10"/>
      <c r="E43" s="10"/>
      <c r="F43" s="10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</row>
    <row r="44" spans="1:141" ht="31.5" x14ac:dyDescent="0.25">
      <c r="A44" s="18" t="s">
        <v>34</v>
      </c>
      <c r="B44" s="10">
        <v>148887.79999999999</v>
      </c>
      <c r="C44" s="10">
        <v>137811.1</v>
      </c>
      <c r="D44" s="10">
        <v>114697</v>
      </c>
      <c r="E44" s="10">
        <v>144566.29999999999</v>
      </c>
      <c r="F44" s="10">
        <v>152461.6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</row>
    <row r="45" spans="1:141" ht="21" customHeight="1" x14ac:dyDescent="0.25">
      <c r="A45" s="18" t="s">
        <v>35</v>
      </c>
      <c r="B45" s="10">
        <v>46418.6</v>
      </c>
      <c r="C45" s="10">
        <v>18044</v>
      </c>
      <c r="D45" s="10">
        <v>9553.7000000000007</v>
      </c>
      <c r="E45" s="10">
        <v>9579.7000000000007</v>
      </c>
      <c r="F45" s="10">
        <v>9619.7000000000007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</row>
    <row r="46" spans="1:141" ht="36" customHeight="1" x14ac:dyDescent="0.25">
      <c r="A46" s="18" t="s">
        <v>36</v>
      </c>
      <c r="B46" s="10">
        <v>245616.3</v>
      </c>
      <c r="C46" s="10">
        <v>226283.7</v>
      </c>
      <c r="D46" s="10">
        <v>267647.09999999998</v>
      </c>
      <c r="E46" s="10">
        <v>287310.7</v>
      </c>
      <c r="F46" s="10">
        <v>298511.90000000002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</row>
    <row r="47" spans="1:141" ht="47.25" x14ac:dyDescent="0.25">
      <c r="A47" s="18" t="s">
        <v>37</v>
      </c>
      <c r="B47" s="10">
        <f>B49+B50</f>
        <v>385428.30000000005</v>
      </c>
      <c r="C47" s="10">
        <f>C49+C50</f>
        <v>554855.5</v>
      </c>
      <c r="D47" s="10">
        <f>D49+D50</f>
        <v>175108.8</v>
      </c>
      <c r="E47" s="10">
        <f>E49+E50</f>
        <v>175046.1</v>
      </c>
      <c r="F47" s="10">
        <f>F49+F50</f>
        <v>175076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</row>
    <row r="48" spans="1:141" ht="22.5" customHeight="1" x14ac:dyDescent="0.25">
      <c r="A48" s="18" t="s">
        <v>7</v>
      </c>
      <c r="B48" s="10"/>
      <c r="C48" s="10"/>
      <c r="D48" s="10"/>
      <c r="E48" s="10"/>
      <c r="F48" s="10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</row>
    <row r="49" spans="1:141" x14ac:dyDescent="0.25">
      <c r="A49" s="18" t="s">
        <v>38</v>
      </c>
      <c r="B49" s="10">
        <v>186038.1</v>
      </c>
      <c r="C49" s="10">
        <v>178048.5</v>
      </c>
      <c r="D49" s="10">
        <v>154843</v>
      </c>
      <c r="E49" s="10">
        <v>154849.70000000001</v>
      </c>
      <c r="F49" s="10">
        <v>154860.70000000001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</row>
    <row r="50" spans="1:141" x14ac:dyDescent="0.25">
      <c r="A50" s="18" t="s">
        <v>39</v>
      </c>
      <c r="B50" s="10">
        <v>199390.2</v>
      </c>
      <c r="C50" s="10">
        <v>376807</v>
      </c>
      <c r="D50" s="10">
        <v>20265.8</v>
      </c>
      <c r="E50" s="10">
        <v>20196.400000000001</v>
      </c>
      <c r="F50" s="10">
        <v>20215.3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</row>
    <row r="51" spans="1:141" ht="47.25" x14ac:dyDescent="0.25">
      <c r="A51" s="18" t="s">
        <v>40</v>
      </c>
      <c r="B51" s="10">
        <f>SUM(B53:B54)</f>
        <v>152716.1</v>
      </c>
      <c r="C51" s="10">
        <f>SUM(C53:C54)</f>
        <v>42972.5</v>
      </c>
      <c r="D51" s="10">
        <f>SUM(D53:D54)</f>
        <v>19777.900000000001</v>
      </c>
      <c r="E51" s="10">
        <f>SUM(E53:E54)</f>
        <v>19777.900000000001</v>
      </c>
      <c r="F51" s="10">
        <f>SUM(F53:F54)</f>
        <v>19777.900000000001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</row>
    <row r="52" spans="1:141" ht="24" customHeight="1" x14ac:dyDescent="0.25">
      <c r="A52" s="18" t="s">
        <v>7</v>
      </c>
      <c r="B52" s="10"/>
      <c r="C52" s="10"/>
      <c r="D52" s="10"/>
      <c r="E52" s="10"/>
      <c r="F52" s="10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</row>
    <row r="53" spans="1:141" ht="47.25" x14ac:dyDescent="0.25">
      <c r="A53" s="18" t="s">
        <v>41</v>
      </c>
      <c r="B53" s="10">
        <v>57144.3</v>
      </c>
      <c r="C53" s="10">
        <v>15065.7</v>
      </c>
      <c r="D53" s="10">
        <v>18686.7</v>
      </c>
      <c r="E53" s="10">
        <v>18686.7</v>
      </c>
      <c r="F53" s="10">
        <v>18686.7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</row>
    <row r="54" spans="1:141" ht="47.25" x14ac:dyDescent="0.25">
      <c r="A54" s="18" t="s">
        <v>42</v>
      </c>
      <c r="B54" s="10">
        <v>95571.8</v>
      </c>
      <c r="C54" s="10">
        <v>27906.799999999999</v>
      </c>
      <c r="D54" s="10">
        <v>1091.2</v>
      </c>
      <c r="E54" s="10">
        <v>1091.2</v>
      </c>
      <c r="F54" s="10">
        <v>1091.2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</row>
    <row r="55" spans="1:141" ht="31.5" x14ac:dyDescent="0.25">
      <c r="A55" s="18" t="s">
        <v>43</v>
      </c>
      <c r="B55" s="10">
        <v>10863.1</v>
      </c>
      <c r="C55" s="10">
        <v>6673.3</v>
      </c>
      <c r="D55" s="10">
        <v>9150.2999999999993</v>
      </c>
      <c r="E55" s="10">
        <v>9150.2999999999993</v>
      </c>
      <c r="F55" s="10">
        <v>9150.2999999999993</v>
      </c>
      <c r="EH55" s="8"/>
      <c r="EI55" s="8"/>
      <c r="EJ55" s="8"/>
      <c r="EK55" s="8"/>
    </row>
    <row r="56" spans="1:141" ht="31.5" x14ac:dyDescent="0.25">
      <c r="A56" s="18" t="s">
        <v>44</v>
      </c>
      <c r="B56" s="10">
        <v>1217820.7</v>
      </c>
      <c r="C56" s="10">
        <v>1139574.5999999999</v>
      </c>
      <c r="D56" s="10">
        <v>1167851.2</v>
      </c>
      <c r="E56" s="10">
        <v>1171580.7</v>
      </c>
      <c r="F56" s="10">
        <v>1172653.2</v>
      </c>
      <c r="EH56" s="8"/>
      <c r="EI56" s="8"/>
      <c r="EJ56" s="8"/>
      <c r="EK56" s="8"/>
    </row>
    <row r="57" spans="1:141" ht="27" customHeight="1" x14ac:dyDescent="0.25">
      <c r="A57" s="18" t="s">
        <v>45</v>
      </c>
      <c r="B57" s="10">
        <v>1915265.8</v>
      </c>
      <c r="C57" s="10">
        <v>565527.79999999993</v>
      </c>
      <c r="D57" s="10">
        <v>677014.79999999993</v>
      </c>
      <c r="E57" s="10">
        <v>676886.29999999993</v>
      </c>
      <c r="F57" s="10">
        <v>676755.6</v>
      </c>
      <c r="EH57" s="8"/>
      <c r="EI57" s="8"/>
      <c r="EJ57" s="8"/>
      <c r="EK57" s="8"/>
    </row>
    <row r="58" spans="1:141" x14ac:dyDescent="0.25">
      <c r="A58" s="11" t="s">
        <v>46</v>
      </c>
      <c r="B58" s="12">
        <f>B59+B61+B66+B68+B70+B72+B74</f>
        <v>26647193.5</v>
      </c>
      <c r="C58" s="12">
        <f>C59+C61+C66+C68+C70+C72+C74</f>
        <v>21759573.699999999</v>
      </c>
      <c r="D58" s="12">
        <f t="shared" ref="D58:F58" si="2">D61+D66+D68+D70+D72+D74</f>
        <v>16774412.200000003</v>
      </c>
      <c r="E58" s="12">
        <f t="shared" si="2"/>
        <v>15034672.999999998</v>
      </c>
      <c r="F58" s="12">
        <f t="shared" si="2"/>
        <v>0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</row>
    <row r="59" spans="1:141" ht="31.5" x14ac:dyDescent="0.25">
      <c r="A59" s="20" t="s">
        <v>54</v>
      </c>
      <c r="B59" s="10">
        <v>0</v>
      </c>
      <c r="C59" s="10">
        <f t="shared" ref="C59:F59" si="3">C60</f>
        <v>0</v>
      </c>
      <c r="D59" s="10">
        <f t="shared" si="3"/>
        <v>0</v>
      </c>
      <c r="E59" s="10">
        <f t="shared" si="3"/>
        <v>0</v>
      </c>
      <c r="F59" s="10">
        <f t="shared" si="3"/>
        <v>0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</row>
    <row r="60" spans="1:141" ht="31.5" x14ac:dyDescent="0.25">
      <c r="A60" s="20" t="s">
        <v>55</v>
      </c>
      <c r="B60" s="10">
        <v>8012.1</v>
      </c>
      <c r="C60" s="10">
        <v>0</v>
      </c>
      <c r="D60" s="10">
        <v>0</v>
      </c>
      <c r="E60" s="10">
        <v>0</v>
      </c>
      <c r="F60" s="10">
        <v>0</v>
      </c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</row>
    <row r="61" spans="1:141" ht="47.25" x14ac:dyDescent="0.25">
      <c r="A61" s="20" t="s">
        <v>56</v>
      </c>
      <c r="B61" s="10">
        <f>SUM(B62:B65)</f>
        <v>22333610.200000003</v>
      </c>
      <c r="C61" s="10">
        <f>SUM(C62:C65)</f>
        <v>18068068.300000001</v>
      </c>
      <c r="D61" s="10">
        <f t="shared" ref="D61:F61" si="4">SUM(D62:D65)</f>
        <v>16300948.900000002</v>
      </c>
      <c r="E61" s="10">
        <f t="shared" si="4"/>
        <v>15034672.999999998</v>
      </c>
      <c r="F61" s="10">
        <f t="shared" si="4"/>
        <v>0</v>
      </c>
      <c r="G61" s="8"/>
      <c r="H61" s="8"/>
    </row>
    <row r="62" spans="1:141" ht="31.5" x14ac:dyDescent="0.25">
      <c r="A62" s="20" t="s">
        <v>57</v>
      </c>
      <c r="B62" s="10">
        <v>832119.6</v>
      </c>
      <c r="C62" s="10">
        <v>192530.2</v>
      </c>
      <c r="D62" s="10">
        <v>0</v>
      </c>
      <c r="E62" s="10">
        <v>0</v>
      </c>
      <c r="F62" s="10">
        <v>0</v>
      </c>
    </row>
    <row r="63" spans="1:141" ht="47.25" x14ac:dyDescent="0.25">
      <c r="A63" s="20" t="s">
        <v>58</v>
      </c>
      <c r="B63" s="10">
        <v>9031523.8000000007</v>
      </c>
      <c r="C63" s="10">
        <f>8891312.5+149512.3+808253.5</f>
        <v>9849078.3000000007</v>
      </c>
      <c r="D63" s="10">
        <v>11556245.200000001</v>
      </c>
      <c r="E63" s="10">
        <v>10477796.699999999</v>
      </c>
      <c r="F63" s="10">
        <v>0</v>
      </c>
    </row>
    <row r="64" spans="1:141" ht="31.5" x14ac:dyDescent="0.25">
      <c r="A64" s="20" t="s">
        <v>59</v>
      </c>
      <c r="B64" s="10">
        <v>4429951.9000000004</v>
      </c>
      <c r="C64" s="10">
        <f>3074585.2+53493.6</f>
        <v>3128078.8000000003</v>
      </c>
      <c r="D64" s="10">
        <v>3161282.9999999995</v>
      </c>
      <c r="E64" s="10">
        <v>3210348.7</v>
      </c>
      <c r="F64" s="10">
        <v>0</v>
      </c>
    </row>
    <row r="65" spans="1:6" s="8" customFormat="1" ht="15.75" customHeight="1" x14ac:dyDescent="0.25">
      <c r="A65" s="20" t="s">
        <v>60</v>
      </c>
      <c r="B65" s="10">
        <v>8040014.9000000004</v>
      </c>
      <c r="C65" s="10">
        <f>5092292.4+91505.1-285416.5</f>
        <v>4898381</v>
      </c>
      <c r="D65" s="10">
        <v>1583420.7000000002</v>
      </c>
      <c r="E65" s="10">
        <v>1346527.6</v>
      </c>
      <c r="F65" s="10">
        <v>0</v>
      </c>
    </row>
    <row r="66" spans="1:6" s="8" customFormat="1" ht="15.75" customHeight="1" x14ac:dyDescent="0.25">
      <c r="A66" s="20" t="s">
        <v>61</v>
      </c>
      <c r="B66" s="10">
        <f>B67</f>
        <v>3326383.7</v>
      </c>
      <c r="C66" s="10">
        <f>C67</f>
        <v>3178468.8000000003</v>
      </c>
      <c r="D66" s="10">
        <f t="shared" ref="D66:F66" si="5">D67</f>
        <v>473463.3</v>
      </c>
      <c r="E66" s="10">
        <f t="shared" si="5"/>
        <v>0</v>
      </c>
      <c r="F66" s="10">
        <f t="shared" si="5"/>
        <v>0</v>
      </c>
    </row>
    <row r="67" spans="1:6" s="8" customFormat="1" ht="15.75" customHeight="1" x14ac:dyDescent="0.25">
      <c r="A67" s="20" t="s">
        <v>62</v>
      </c>
      <c r="B67" s="10">
        <v>3326383.7</v>
      </c>
      <c r="C67" s="10">
        <f>499000.6+581533+2097935.2</f>
        <v>3178468.8000000003</v>
      </c>
      <c r="D67" s="10">
        <v>473463.3</v>
      </c>
      <c r="E67" s="10">
        <v>0</v>
      </c>
      <c r="F67" s="10">
        <v>0</v>
      </c>
    </row>
    <row r="68" spans="1:6" s="8" customFormat="1" ht="15.75" customHeight="1" x14ac:dyDescent="0.25">
      <c r="A68" s="20" t="s">
        <v>63</v>
      </c>
      <c r="B68" s="10">
        <f>B69</f>
        <v>46226.5</v>
      </c>
      <c r="C68" s="10">
        <f>C69</f>
        <v>46372.7</v>
      </c>
      <c r="D68" s="10">
        <f t="shared" ref="D68:F70" si="6">D69</f>
        <v>0</v>
      </c>
      <c r="E68" s="10">
        <f t="shared" si="6"/>
        <v>0</v>
      </c>
      <c r="F68" s="10">
        <f t="shared" si="6"/>
        <v>0</v>
      </c>
    </row>
    <row r="69" spans="1:6" s="8" customFormat="1" ht="15.75" customHeight="1" x14ac:dyDescent="0.25">
      <c r="A69" s="20" t="s">
        <v>64</v>
      </c>
      <c r="B69" s="10">
        <v>46226.5</v>
      </c>
      <c r="C69" s="10">
        <v>46372.7</v>
      </c>
      <c r="D69" s="10">
        <v>0</v>
      </c>
      <c r="E69" s="10">
        <f t="shared" si="6"/>
        <v>0</v>
      </c>
      <c r="F69" s="10">
        <f t="shared" si="6"/>
        <v>0</v>
      </c>
    </row>
    <row r="70" spans="1:6" s="8" customFormat="1" ht="15.75" customHeight="1" x14ac:dyDescent="0.25">
      <c r="A70" s="20" t="s">
        <v>65</v>
      </c>
      <c r="B70" s="10">
        <f>B71</f>
        <v>450000</v>
      </c>
      <c r="C70" s="10">
        <f>C71</f>
        <v>4999.8</v>
      </c>
      <c r="D70" s="10">
        <f t="shared" ref="D70" si="7">D71</f>
        <v>0</v>
      </c>
      <c r="E70" s="10">
        <f t="shared" si="6"/>
        <v>0</v>
      </c>
      <c r="F70" s="10">
        <f t="shared" si="6"/>
        <v>0</v>
      </c>
    </row>
    <row r="71" spans="1:6" s="8" customFormat="1" ht="15.75" customHeight="1" x14ac:dyDescent="0.25">
      <c r="A71" s="20" t="s">
        <v>66</v>
      </c>
      <c r="B71" s="10">
        <v>450000</v>
      </c>
      <c r="C71" s="10">
        <v>4999.8</v>
      </c>
      <c r="D71" s="10">
        <v>0</v>
      </c>
      <c r="E71" s="10">
        <v>0</v>
      </c>
      <c r="F71" s="10">
        <v>0</v>
      </c>
    </row>
    <row r="72" spans="1:6" s="8" customFormat="1" ht="15.75" customHeight="1" x14ac:dyDescent="0.25">
      <c r="A72" s="20" t="s">
        <v>67</v>
      </c>
      <c r="B72" s="10">
        <f>B73</f>
        <v>670197.9</v>
      </c>
      <c r="C72" s="10">
        <f>C73</f>
        <v>500403.20000000001</v>
      </c>
      <c r="D72" s="10">
        <f t="shared" ref="D72:F75" si="8">D73</f>
        <v>0</v>
      </c>
      <c r="E72" s="10">
        <f t="shared" si="8"/>
        <v>0</v>
      </c>
      <c r="F72" s="10">
        <f t="shared" si="8"/>
        <v>0</v>
      </c>
    </row>
    <row r="73" spans="1:6" s="8" customFormat="1" ht="15.75" customHeight="1" x14ac:dyDescent="0.25">
      <c r="A73" s="20" t="s">
        <v>68</v>
      </c>
      <c r="B73" s="10">
        <v>670197.9</v>
      </c>
      <c r="C73" s="10">
        <v>500403.20000000001</v>
      </c>
      <c r="D73" s="10">
        <f t="shared" si="8"/>
        <v>0</v>
      </c>
      <c r="E73" s="10">
        <f t="shared" si="8"/>
        <v>0</v>
      </c>
      <c r="F73" s="10">
        <f t="shared" si="8"/>
        <v>0</v>
      </c>
    </row>
    <row r="74" spans="1:6" s="8" customFormat="1" ht="15.75" customHeight="1" x14ac:dyDescent="0.25">
      <c r="A74" s="20" t="s">
        <v>69</v>
      </c>
      <c r="B74" s="10">
        <f>B75</f>
        <v>-179224.8</v>
      </c>
      <c r="C74" s="10">
        <f>C75</f>
        <v>-38739.1</v>
      </c>
      <c r="D74" s="10">
        <f t="shared" si="8"/>
        <v>0</v>
      </c>
      <c r="E74" s="10">
        <f t="shared" si="8"/>
        <v>0</v>
      </c>
      <c r="F74" s="10">
        <f t="shared" si="8"/>
        <v>0</v>
      </c>
    </row>
    <row r="75" spans="1:6" s="8" customFormat="1" ht="15.75" customHeight="1" x14ac:dyDescent="0.25">
      <c r="A75" s="20" t="s">
        <v>70</v>
      </c>
      <c r="B75" s="10">
        <v>-179224.8</v>
      </c>
      <c r="C75" s="10">
        <v>-38739.1</v>
      </c>
      <c r="D75" s="10">
        <f t="shared" si="8"/>
        <v>0</v>
      </c>
      <c r="E75" s="10">
        <f t="shared" si="8"/>
        <v>0</v>
      </c>
      <c r="F75" s="10">
        <f t="shared" si="8"/>
        <v>0</v>
      </c>
    </row>
  </sheetData>
  <mergeCells count="5">
    <mergeCell ref="A3:F3"/>
    <mergeCell ref="A5:A6"/>
    <mergeCell ref="B5:B6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scale="62" fitToHeight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Обл</vt:lpstr>
      <vt:lpstr>Лист2</vt:lpstr>
      <vt:lpstr>Лист3</vt:lpstr>
      <vt:lpstr>Обл!Заголовки_для_печати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2023-10-13T10:31:31Z</cp:lastPrinted>
  <dcterms:created xsi:type="dcterms:W3CDTF">2022-08-23T18:44:43Z</dcterms:created>
  <dcterms:modified xsi:type="dcterms:W3CDTF">2023-10-13T10:32:23Z</dcterms:modified>
</cp:coreProperties>
</file>