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activeTab="3"/>
  </bookViews>
  <sheets>
    <sheet name="Доходы" sheetId="1" r:id="rId1"/>
    <sheet name="_params" sheetId="4" state="hidden" r:id="rId2"/>
    <sheet name="Расходы" sheetId="5" r:id="rId3"/>
    <sheet name="Источники" sheetId="6" r:id="rId4"/>
  </sheets>
  <definedNames>
    <definedName name="_xlnm._FilterDatabase" localSheetId="0" hidden="1">Доходы!$A$11:$J$150</definedName>
    <definedName name="FILE_NAME" localSheetId="0">Доходы!#REF!</definedName>
    <definedName name="FORM_CODE" localSheetId="0">Доходы!$N$2</definedName>
    <definedName name="LAST_CELL" localSheetId="0">Доходы!#REF!</definedName>
    <definedName name="PARAMS" localSheetId="0">Доходы!$N$7</definedName>
    <definedName name="PERIOD" localSheetId="0">Доходы!$N$3</definedName>
    <definedName name="RANGE_NAMES" localSheetId="0">Доходы!$N$6</definedName>
    <definedName name="RBEGIN_1" localSheetId="0">Доходы!$A$12</definedName>
    <definedName name="REG_DATE" localSheetId="0">Доходы!$N$1</definedName>
    <definedName name="REND_1" localSheetId="0">Доходы!#REF!</definedName>
    <definedName name="SRC_CODE" localSheetId="0">Доходы!$N$5</definedName>
    <definedName name="SRC_KIND" localSheetId="0">Доходы!$N$4</definedName>
    <definedName name="_xlnm.Print_Titles" localSheetId="0">Доходы!$9:$11</definedName>
  </definedNames>
  <calcPr calcId="145621" concurrentCalc="0" concurrentManualCount="1"/>
</workbook>
</file>

<file path=xl/calcChain.xml><?xml version="1.0" encoding="utf-8"?>
<calcChain xmlns="http://schemas.openxmlformats.org/spreadsheetml/2006/main">
  <c r="E149" i="5" l="1"/>
  <c r="E1" i="6"/>
  <c r="G4" i="5"/>
  <c r="F4" i="5"/>
  <c r="H150" i="1"/>
  <c r="G150" i="1"/>
  <c r="H149" i="1"/>
  <c r="G149" i="1"/>
  <c r="H148" i="1"/>
  <c r="G148" i="1"/>
  <c r="H147" i="1"/>
  <c r="G147" i="1"/>
  <c r="H146" i="1"/>
  <c r="G146" i="1"/>
  <c r="H145" i="1"/>
  <c r="G145" i="1"/>
  <c r="H144" i="1"/>
  <c r="G144" i="1"/>
  <c r="H143" i="1"/>
  <c r="G143" i="1"/>
  <c r="H142" i="1"/>
  <c r="G142" i="1"/>
  <c r="H141" i="1"/>
  <c r="G141" i="1"/>
  <c r="H140" i="1"/>
  <c r="G140" i="1"/>
  <c r="H139" i="1"/>
  <c r="G139" i="1"/>
  <c r="H138" i="1"/>
  <c r="G138" i="1"/>
  <c r="H137" i="1"/>
  <c r="G137" i="1"/>
  <c r="H136" i="1"/>
  <c r="G136" i="1"/>
  <c r="H135" i="1"/>
  <c r="G135" i="1"/>
  <c r="H134" i="1"/>
  <c r="G134" i="1"/>
  <c r="H133" i="1"/>
  <c r="G133" i="1"/>
  <c r="H132" i="1"/>
  <c r="G132" i="1"/>
  <c r="H131" i="1"/>
  <c r="G131" i="1"/>
  <c r="H130" i="1"/>
  <c r="G130" i="1"/>
  <c r="H129" i="1"/>
  <c r="G129" i="1"/>
  <c r="H128" i="1"/>
  <c r="G128" i="1"/>
  <c r="H127" i="1"/>
  <c r="G127" i="1"/>
  <c r="H126" i="1"/>
  <c r="G126" i="1"/>
  <c r="H125" i="1"/>
  <c r="G125" i="1"/>
  <c r="H124" i="1"/>
  <c r="G124" i="1"/>
  <c r="H123" i="1"/>
  <c r="G123" i="1"/>
  <c r="H122" i="1"/>
  <c r="G122" i="1"/>
  <c r="H121" i="1"/>
  <c r="G121" i="1"/>
  <c r="H120" i="1"/>
  <c r="G120" i="1"/>
  <c r="H119" i="1"/>
  <c r="G119" i="1"/>
  <c r="H118" i="1"/>
  <c r="G118" i="1"/>
  <c r="H117" i="1"/>
  <c r="G117" i="1"/>
  <c r="H116" i="1"/>
  <c r="G116" i="1"/>
  <c r="H115" i="1"/>
  <c r="G115" i="1"/>
  <c r="H114" i="1"/>
  <c r="G114" i="1"/>
  <c r="H113" i="1"/>
  <c r="G113" i="1"/>
  <c r="H112" i="1"/>
  <c r="G112" i="1"/>
  <c r="H111" i="1"/>
  <c r="G111" i="1"/>
  <c r="H110" i="1"/>
  <c r="G110" i="1"/>
  <c r="H109" i="1"/>
  <c r="G109" i="1"/>
  <c r="H108" i="1"/>
  <c r="G108" i="1"/>
  <c r="H107" i="1"/>
  <c r="G107" i="1"/>
  <c r="H106" i="1"/>
  <c r="G106" i="1"/>
  <c r="H105" i="1"/>
  <c r="G105" i="1"/>
  <c r="H104" i="1"/>
  <c r="G104" i="1"/>
  <c r="H103" i="1"/>
  <c r="G103" i="1"/>
  <c r="H102" i="1"/>
  <c r="G102" i="1"/>
  <c r="H101" i="1"/>
  <c r="G101" i="1"/>
  <c r="H100" i="1"/>
  <c r="G100" i="1"/>
  <c r="H99" i="1"/>
  <c r="G99" i="1"/>
  <c r="H98" i="1"/>
  <c r="G98" i="1"/>
  <c r="H97" i="1"/>
  <c r="G97" i="1"/>
  <c r="H96" i="1"/>
  <c r="G96" i="1"/>
  <c r="H95" i="1"/>
  <c r="G95" i="1"/>
  <c r="H94" i="1"/>
  <c r="G94" i="1"/>
  <c r="H93" i="1"/>
  <c r="G93" i="1"/>
  <c r="H92" i="1"/>
  <c r="G92" i="1"/>
  <c r="H91" i="1"/>
  <c r="G91" i="1"/>
  <c r="H90" i="1"/>
  <c r="G90" i="1"/>
  <c r="H89" i="1"/>
  <c r="G89" i="1"/>
  <c r="H88" i="1"/>
  <c r="G88" i="1"/>
  <c r="H87" i="1"/>
  <c r="G87" i="1"/>
  <c r="H86" i="1"/>
  <c r="G86" i="1"/>
  <c r="H85" i="1"/>
  <c r="G85" i="1"/>
  <c r="H84" i="1"/>
  <c r="G84" i="1"/>
  <c r="H83" i="1"/>
  <c r="G83" i="1"/>
  <c r="H82" i="1"/>
  <c r="G82" i="1"/>
  <c r="H81" i="1"/>
  <c r="G81" i="1"/>
  <c r="H80" i="1"/>
  <c r="G80" i="1"/>
  <c r="H79" i="1"/>
  <c r="G79" i="1"/>
  <c r="H78" i="1"/>
  <c r="G78" i="1"/>
  <c r="H77" i="1"/>
  <c r="G77" i="1"/>
  <c r="H76" i="1"/>
  <c r="G76" i="1"/>
  <c r="H75" i="1"/>
  <c r="G75" i="1"/>
  <c r="H74" i="1"/>
  <c r="G74" i="1"/>
  <c r="H73" i="1"/>
  <c r="G73" i="1"/>
  <c r="H72" i="1"/>
  <c r="G72" i="1"/>
  <c r="H71" i="1"/>
  <c r="G71" i="1"/>
  <c r="H70" i="1"/>
  <c r="G70" i="1"/>
  <c r="H69" i="1"/>
  <c r="G69" i="1"/>
  <c r="H68" i="1"/>
  <c r="G68" i="1"/>
  <c r="H67" i="1"/>
  <c r="G67" i="1"/>
  <c r="H66" i="1"/>
  <c r="G66" i="1"/>
  <c r="H65" i="1"/>
  <c r="G65" i="1"/>
  <c r="H64" i="1"/>
  <c r="G64" i="1"/>
  <c r="H63" i="1"/>
  <c r="G63" i="1"/>
  <c r="H62" i="1"/>
  <c r="G62" i="1"/>
  <c r="H61" i="1"/>
  <c r="G61" i="1"/>
  <c r="H60" i="1"/>
  <c r="G60" i="1"/>
  <c r="H59" i="1"/>
  <c r="G59" i="1"/>
  <c r="H58" i="1"/>
  <c r="G58" i="1"/>
  <c r="H57" i="1"/>
  <c r="G57" i="1"/>
  <c r="H56" i="1"/>
  <c r="G56" i="1"/>
  <c r="H55" i="1"/>
  <c r="G55" i="1"/>
  <c r="H54" i="1"/>
  <c r="G54" i="1"/>
  <c r="H53" i="1"/>
  <c r="G53" i="1"/>
  <c r="H52" i="1"/>
  <c r="G52" i="1"/>
  <c r="H51" i="1"/>
  <c r="G51" i="1"/>
  <c r="H50" i="1"/>
  <c r="G50" i="1"/>
  <c r="H49" i="1"/>
  <c r="G49" i="1"/>
  <c r="H48" i="1"/>
  <c r="G48" i="1"/>
  <c r="H47" i="1"/>
  <c r="G47" i="1"/>
  <c r="H46" i="1"/>
  <c r="G46" i="1"/>
  <c r="H45" i="1"/>
  <c r="G45" i="1"/>
  <c r="H44" i="1"/>
  <c r="G44" i="1"/>
  <c r="H43" i="1"/>
  <c r="G43" i="1"/>
  <c r="H42" i="1"/>
  <c r="G42" i="1"/>
  <c r="H41" i="1"/>
  <c r="G41" i="1"/>
  <c r="H40" i="1"/>
  <c r="G40" i="1"/>
  <c r="H39" i="1"/>
  <c r="G39" i="1"/>
  <c r="H38" i="1"/>
  <c r="G38" i="1"/>
  <c r="H37" i="1"/>
  <c r="G37" i="1"/>
  <c r="H36" i="1"/>
  <c r="G36" i="1"/>
  <c r="H35" i="1"/>
  <c r="G35" i="1"/>
  <c r="H34" i="1"/>
  <c r="G34" i="1"/>
  <c r="H33" i="1"/>
  <c r="G33" i="1"/>
  <c r="H32" i="1"/>
  <c r="G32" i="1"/>
  <c r="H31" i="1"/>
  <c r="G31" i="1"/>
  <c r="H30" i="1"/>
  <c r="G30" i="1"/>
  <c r="H29" i="1"/>
  <c r="G29" i="1"/>
  <c r="H28" i="1"/>
  <c r="G28" i="1"/>
  <c r="H27" i="1"/>
  <c r="G27" i="1"/>
  <c r="H26" i="1"/>
  <c r="G26" i="1"/>
  <c r="H25" i="1"/>
  <c r="G25" i="1"/>
  <c r="H24" i="1"/>
  <c r="G24" i="1"/>
  <c r="H23" i="1"/>
  <c r="G23" i="1"/>
  <c r="H22" i="1"/>
  <c r="G22" i="1"/>
  <c r="H21" i="1"/>
  <c r="G21" i="1"/>
  <c r="H20" i="1"/>
  <c r="G20" i="1"/>
  <c r="H19" i="1"/>
  <c r="G19" i="1"/>
  <c r="H18" i="1"/>
  <c r="G18" i="1"/>
  <c r="H17" i="1"/>
  <c r="G17" i="1"/>
  <c r="H16" i="1"/>
  <c r="G16" i="1"/>
  <c r="H15" i="1"/>
  <c r="G15" i="1"/>
  <c r="H14" i="1"/>
  <c r="G14" i="1"/>
  <c r="H12" i="1"/>
  <c r="G12" i="1"/>
  <c r="A8" i="1"/>
</calcChain>
</file>

<file path=xl/sharedStrings.xml><?xml version="1.0" encoding="utf-8"?>
<sst xmlns="http://schemas.openxmlformats.org/spreadsheetml/2006/main" count="1282" uniqueCount="439">
  <si>
    <t>Код формы по ОКУД</t>
  </si>
  <si>
    <t>0503164</t>
  </si>
  <si>
    <t xml:space="preserve">        Сведения об исполнении  бюджета</t>
  </si>
  <si>
    <t>Наименование бюджета:</t>
  </si>
  <si>
    <t>Областной бюджет Ленинградской области</t>
  </si>
  <si>
    <t>руб.</t>
  </si>
  <si>
    <t>Код по бюджетной классификации</t>
  </si>
  <si>
    <t>Код строки</t>
  </si>
  <si>
    <t>Утвержденные бюджетные назначения (прогнозные показатели)</t>
  </si>
  <si>
    <t>Доведенные бюджетные данные</t>
  </si>
  <si>
    <t>Показатели исполнения</t>
  </si>
  <si>
    <t>Причины отклонений от планового процента</t>
  </si>
  <si>
    <t>процент исполнения, %</t>
  </si>
  <si>
    <t>код</t>
  </si>
  <si>
    <t>пояснения</t>
  </si>
  <si>
    <t>Исполнено, руб.</t>
  </si>
  <si>
    <t>сумма отклонения, руб. (гр.5-гр.3)</t>
  </si>
  <si>
    <t>Доходы бюджета, всего</t>
  </si>
  <si>
    <t>010</t>
  </si>
  <si>
    <t>из них не исполнено:</t>
  </si>
  <si>
    <t>X</t>
  </si>
  <si>
    <t>-</t>
  </si>
  <si>
    <t/>
  </si>
  <si>
    <t>Доходы/EXPORT_SRC_KIND</t>
  </si>
  <si>
    <t>СБС</t>
  </si>
  <si>
    <t>Доходы/FORM_CODE</t>
  </si>
  <si>
    <t>164</t>
  </si>
  <si>
    <t>Доходы/REG_DATE</t>
  </si>
  <si>
    <t>01.07.2021</t>
  </si>
  <si>
    <t>Доходы/RANGE_NAMES</t>
  </si>
  <si>
    <t>1</t>
  </si>
  <si>
    <t>Доходы/EXPORT_VB_CODE</t>
  </si>
  <si>
    <t>2</t>
  </si>
  <si>
    <t>Доходы/EXPORT_PARAM_SRC_KIND</t>
  </si>
  <si>
    <t>Доходы/PARAMS</t>
  </si>
  <si>
    <t>RESPPERSONS&amp;=</t>
  </si>
  <si>
    <t>Доходы/FILE_NAME</t>
  </si>
  <si>
    <t>e:\1\164Q01.txt</t>
  </si>
  <si>
    <t>Доходы/ExportView</t>
  </si>
  <si>
    <t>Доходы/EXPORT_SRC_CODE</t>
  </si>
  <si>
    <t>045900</t>
  </si>
  <si>
    <t>Доходы/PERIOD</t>
  </si>
  <si>
    <t>4</t>
  </si>
  <si>
    <t>1 01 02 05 0 01 0 000 110</t>
  </si>
  <si>
    <t>1 03 02 01 1 01 0 000 110</t>
  </si>
  <si>
    <t>1 03 02 02 0 01 0 000 110</t>
  </si>
  <si>
    <t>1 03 02 20 0 01 0 000 110</t>
  </si>
  <si>
    <t>1 07 01 03 0 01 0 000 110</t>
  </si>
  <si>
    <t>1 07 04 01 0 01 0 000 110</t>
  </si>
  <si>
    <t>1 08 02 02 0 01 0 000 110</t>
  </si>
  <si>
    <t>1 08 07 02 0 01 0 000 110</t>
  </si>
  <si>
    <t>1 08 07 11 0 01 0 000 110</t>
  </si>
  <si>
    <t>1 08 07 30 0 01 0 000 110</t>
  </si>
  <si>
    <t>1 08 07 31 0 01 0 000 110</t>
  </si>
  <si>
    <t>1 09 11 01 0 02 0 000 110</t>
  </si>
  <si>
    <t>1 11 05 32 6 10 0 000 120</t>
  </si>
  <si>
    <t>1 13 01 02 0 01 0 000 130</t>
  </si>
  <si>
    <t>1 13 01 19 0 01 0 000 130</t>
  </si>
  <si>
    <t>1 13 01 41 0 01 0 000 130</t>
  </si>
  <si>
    <t>1 16 01 06 2 01 0 000 140</t>
  </si>
  <si>
    <t>1 16 01 07 2 01 0 000 140</t>
  </si>
  <si>
    <t>1 16 01 16 3 01 0 000 140</t>
  </si>
  <si>
    <t>1 16 07 04 0 02 0 000 140</t>
  </si>
  <si>
    <t>1 16 10 05 7 02 0 000 140</t>
  </si>
  <si>
    <t>1 16 10 12 8 01 0 000 140</t>
  </si>
  <si>
    <t>1 17 01 02 0 02 0 000 180</t>
  </si>
  <si>
    <t>2 02 25 02 8 02 0 000 150</t>
  </si>
  <si>
    <t>2 02 25 13 8 02 0 000 150</t>
  </si>
  <si>
    <t>2 02 25 24 3 02 0 000 150</t>
  </si>
  <si>
    <t>2 02 25 26 1 02 0 000 150</t>
  </si>
  <si>
    <t>2 02 35 09 0 02 0 000 150</t>
  </si>
  <si>
    <t>2 02 35 13 4 02 0 000 150</t>
  </si>
  <si>
    <t>2 02 35 13 5 02 0 000 150</t>
  </si>
  <si>
    <t>2 02 35 17 6 02 0 000 150</t>
  </si>
  <si>
    <t>2 02 49 90 0 02 0 000 150</t>
  </si>
  <si>
    <t>2 19 25 08 4 02 0 000 150</t>
  </si>
  <si>
    <t>2 19 25 13 8 02 0 000 150</t>
  </si>
  <si>
    <t>2 19 25 30 2 02 0 000 150</t>
  </si>
  <si>
    <t>2 19 25 30 4 02 0 000 150</t>
  </si>
  <si>
    <t>2 19 25 46 2 02 0 000 150</t>
  </si>
  <si>
    <t>2 19 25 50 2 02 0 000 150</t>
  </si>
  <si>
    <t>2 19 25 50 8 02 0 000 150</t>
  </si>
  <si>
    <t>2 19 35 11 8 02 0 000 150</t>
  </si>
  <si>
    <t>2 19 35 12 0 02 0 000 150</t>
  </si>
  <si>
    <t>2 19 35 12 9 02 0 000 150</t>
  </si>
  <si>
    <t>2 19 35 13 7 02 0 000 150</t>
  </si>
  <si>
    <t>2 19 35 22 0 02 0 000 150</t>
  </si>
  <si>
    <t>2 19 35 25 0 02 0 000 150</t>
  </si>
  <si>
    <t>2 19 35 29 0 02 0 000 150</t>
  </si>
  <si>
    <t>2 19 35 38 0 02 0 000 150</t>
  </si>
  <si>
    <t>2 19 35 57 3 02 0 000 150</t>
  </si>
  <si>
    <t>2 19 35 90 0 02 0 000 150</t>
  </si>
  <si>
    <t>2 19 45 30 3 02 0 000 150</t>
  </si>
  <si>
    <t>2 19 90 00 0 02 0 000 150</t>
  </si>
  <si>
    <t>000</t>
  </si>
  <si>
    <t>1 03 02 26 1 01 0 000 110</t>
  </si>
  <si>
    <t>1 03 02 26 2 01 0 000 110</t>
  </si>
  <si>
    <t>1 09 04 04 0 01 0 000 110</t>
  </si>
  <si>
    <t>1 12 04 01 3 02 0 000 120</t>
  </si>
  <si>
    <t>1 13 01 03 1 01 0 000 130</t>
  </si>
  <si>
    <t>1 01 02 02 0 01 0 000 110</t>
  </si>
  <si>
    <t>1 03 02 19 0 01 0 000 110</t>
  </si>
  <si>
    <t>1 03 02 22 0 01 0 000 110</t>
  </si>
  <si>
    <t>1 03 02 24 2 01 0 000 110</t>
  </si>
  <si>
    <t>1 08 07 38 0 01 0 000 110</t>
  </si>
  <si>
    <t>1 09 06 02 0 02 0 000 110</t>
  </si>
  <si>
    <t>1 12 02 03 0 01 0 000 120</t>
  </si>
  <si>
    <t>1 12 02 10 2 02 0 000 120</t>
  </si>
  <si>
    <t>1 16 01 09 3 01 0 000 140</t>
  </si>
  <si>
    <t>1 16 01 13 2 01 0 000 140</t>
  </si>
  <si>
    <t>1 16 01 14 3 01 0 000 140</t>
  </si>
  <si>
    <t>1 16 01 15 3 01 0 000 140</t>
  </si>
  <si>
    <t>1 16 01 17 3 01 0 000 140</t>
  </si>
  <si>
    <t>1 16 01 19 2 01 0 000 140</t>
  </si>
  <si>
    <t>2 02 25 08 6 02 0 000 150</t>
  </si>
  <si>
    <t>2 02 25 25 9 02 0 000 150</t>
  </si>
  <si>
    <t>2 02 45 19 0 02 0 000 150</t>
  </si>
  <si>
    <t>2 18 55 62 2 02 0 000 150</t>
  </si>
  <si>
    <t>2 19 25 00 7 02 0 000 150</t>
  </si>
  <si>
    <t>2 19 25 40 4 02 0 000 150</t>
  </si>
  <si>
    <t>2 19 25 48 0 02 0 000 150</t>
  </si>
  <si>
    <t>2 19 25 55 4 02 0 000 150</t>
  </si>
  <si>
    <t>2 19 35 46 9 02 0 000 150</t>
  </si>
  <si>
    <t>2 19 45 62 2 02 0 000 150</t>
  </si>
  <si>
    <t>2 19 45 63 4 02 0 000 150</t>
  </si>
  <si>
    <t>2 19 45 69 7 02 0 000 150</t>
  </si>
  <si>
    <t>2 19 45 83 6 02 0 000 150</t>
  </si>
  <si>
    <t>1 03 02 01 2 01 0 000 110</t>
  </si>
  <si>
    <t>1 08 07 40 0 01 0 000 110</t>
  </si>
  <si>
    <t>1 09 01 03 0 05 0 000 110</t>
  </si>
  <si>
    <t>1 09 03 08 2 02 0 000 110</t>
  </si>
  <si>
    <t>1 09 04 01 0 02 0 000 110</t>
  </si>
  <si>
    <t>1 09 04 03 0 01 0 000 110</t>
  </si>
  <si>
    <t>1 11 05 10 0 02 0 000 120</t>
  </si>
  <si>
    <t>1 11 05 42 0 02 0 000 120</t>
  </si>
  <si>
    <t>1 12 01 01 0 01 0 000 120</t>
  </si>
  <si>
    <t>1 12 01 04 2 01 0 000 120</t>
  </si>
  <si>
    <t>2 02 25 75 3 02 0 000 150</t>
  </si>
  <si>
    <t>2 02 45 78 7 02 0 000 150</t>
  </si>
  <si>
    <t>2 03 02 03 0 02 0 000 150</t>
  </si>
  <si>
    <t>2 18 27 11 2 02 0 000 150</t>
  </si>
  <si>
    <t>2 19 25 24 2 02 0 000 150</t>
  </si>
  <si>
    <t>2 19 25 24 3 02 0 000 150</t>
  </si>
  <si>
    <t>2 19 25 55 5 02 0 000 150</t>
  </si>
  <si>
    <t>2 19 45 39 0 02 0 000 150</t>
  </si>
  <si>
    <t>Непрогнозируемые доходы</t>
  </si>
  <si>
    <t>1 06 04 01 1 02 0 000 110</t>
  </si>
  <si>
    <t>1 11 05 43 0 10 0 000 120</t>
  </si>
  <si>
    <t>1 11 05 43 0 13 0 000 120</t>
  </si>
  <si>
    <t>1 11 09 04 2 02 0 000 120</t>
  </si>
  <si>
    <t>1 12 01 03 0 01 0 000 120</t>
  </si>
  <si>
    <t>1 12 01 04 1 01 0 000 120</t>
  </si>
  <si>
    <t>1 15 07 02 0 01 0 000 140</t>
  </si>
  <si>
    <t>1 16 09 03 0 02 0 000 140</t>
  </si>
  <si>
    <t>2 02 35 24 0 02 0 000 150</t>
  </si>
  <si>
    <t>2 03 02 04 0 02 0 000 150</t>
  </si>
  <si>
    <t>на 01.01.2023 г.</t>
  </si>
  <si>
    <t>1 01 01 01 4 02 0 000 110</t>
  </si>
  <si>
    <t>1 08 07 17 2 01 0 000 110</t>
  </si>
  <si>
    <t>1 16 01 10 3 01 0 000 140</t>
  </si>
  <si>
    <t>1 16 01 14 2 01 0 000 140</t>
  </si>
  <si>
    <t>1 16 01 19 3 01 0 000 140</t>
  </si>
  <si>
    <t>1 16 10 07 6 02 0 000 140</t>
  </si>
  <si>
    <t>2 02 25 06 6 02 0 000 150</t>
  </si>
  <si>
    <t>2 02 25 17 9 02 0 000 150</t>
  </si>
  <si>
    <t>2 02 25 22 8 02 0 000 150</t>
  </si>
  <si>
    <t>2 02 25 22 9 02 0 000 150</t>
  </si>
  <si>
    <t>2 02 25 26 9 02 0 000 150</t>
  </si>
  <si>
    <t>2 02 25 27 6 02 0 000 150</t>
  </si>
  <si>
    <t>2 02 29 00 1 02 0 000 150</t>
  </si>
  <si>
    <t>2 02 35 25 0 02 0 000 150</t>
  </si>
  <si>
    <t>2 02 45 36 8 02 0 000 150</t>
  </si>
  <si>
    <t>2 02 45 47 2 02 0 000 150</t>
  </si>
  <si>
    <t>2 02 45 76 6 02 0 000 150</t>
  </si>
  <si>
    <t>2 03 02 08 0 02 0 000 150</t>
  </si>
  <si>
    <t>2 03 02 09 9 02 0 000 150</t>
  </si>
  <si>
    <t>2 18 25 02 1 02 0 000 150</t>
  </si>
  <si>
    <t>2 18 45 39 3 02 0 000 150</t>
  </si>
  <si>
    <t>2 18 55 84 9 02 0 000 150</t>
  </si>
  <si>
    <t>2 18 71 03 0 02 0 000 150</t>
  </si>
  <si>
    <t>2 19 25 02 1 02 0 000 150</t>
  </si>
  <si>
    <t>2 19 45 39 3 02 0 000 150</t>
  </si>
  <si>
    <t>2 19 45 84 9 02 0 000 150</t>
  </si>
  <si>
    <t>200</t>
  </si>
  <si>
    <t xml:space="preserve"> -</t>
  </si>
  <si>
    <t>х</t>
  </si>
  <si>
    <t>029 0113 6890110070 000</t>
  </si>
  <si>
    <t>99</t>
  </si>
  <si>
    <t xml:space="preserve">
Иные причины 
</t>
  </si>
  <si>
    <t>029 0409 1240107950 000</t>
  </si>
  <si>
    <t>029 0409 1280104260 000</t>
  </si>
  <si>
    <t>08</t>
  </si>
  <si>
    <t xml:space="preserve">
Нарушение подрядными организациями сроков исполнения и иных условий контрактов, повлекшее судебные процедуры 
</t>
  </si>
  <si>
    <t>029 0409 1280110160 000</t>
  </si>
  <si>
    <t>029 0409 1280112750 000</t>
  </si>
  <si>
    <t>029 0409 1280170120 000</t>
  </si>
  <si>
    <t>11</t>
  </si>
  <si>
    <t xml:space="preserve">
Нарушение публично-правовым образованием сроков исполнения и иных условий соглашений 
</t>
  </si>
  <si>
    <t>029 0409 1880414430 000</t>
  </si>
  <si>
    <t>029 0409 1880474290 000</t>
  </si>
  <si>
    <t>029 1003 0340303830 000</t>
  </si>
  <si>
    <t>047 0113 6890112130 000</t>
  </si>
  <si>
    <t>04</t>
  </si>
  <si>
    <t xml:space="preserve">
Экономия, сложившаяся по результатам проведения конкурсных процедур 
</t>
  </si>
  <si>
    <t>065 1006 6890113860 000</t>
  </si>
  <si>
    <t>21</t>
  </si>
  <si>
    <t xml:space="preserve">
Заявительный характер выплаты пособий и компенсаций 
</t>
  </si>
  <si>
    <t>068 0701 0240115920 000</t>
  </si>
  <si>
    <t xml:space="preserve">
Заявительный характер муниципальными ОУ на выплату Гранта 
</t>
  </si>
  <si>
    <t>068 0702 0280203910 000</t>
  </si>
  <si>
    <t xml:space="preserve">
Заявительный характер выплаты ежемесячной  стипендии Губернатора ЛО 
</t>
  </si>
  <si>
    <t>068 0702 0280274890 000</t>
  </si>
  <si>
    <t>13</t>
  </si>
  <si>
    <t xml:space="preserve">
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 
</t>
  </si>
  <si>
    <t>068 0704 0240315710 000</t>
  </si>
  <si>
    <t xml:space="preserve">
Перечисление субсидии на иные цели  согласно Технического задания и заключенного Соглашения. 
</t>
  </si>
  <si>
    <t>068 0704 0280303510 000</t>
  </si>
  <si>
    <t xml:space="preserve">
Перечисление субсидии на иные цели  согласно Технического задания и заключенного Соглашения 
</t>
  </si>
  <si>
    <t>068 0704 0280303930 000</t>
  </si>
  <si>
    <t>068 0706 0280303320 000</t>
  </si>
  <si>
    <t xml:space="preserve">
Заявительный характер выплаты именной стипендии Губернатора ЛО  
</t>
  </si>
  <si>
    <t>068 0709 0240215920 000</t>
  </si>
  <si>
    <t>068 0709 0240515920 000</t>
  </si>
  <si>
    <t>068 0709 0240615920 000</t>
  </si>
  <si>
    <t>068 0709 0240659900 000</t>
  </si>
  <si>
    <t>068 0709 0240816060 000</t>
  </si>
  <si>
    <t xml:space="preserve">
Заявительный характер на выплату стипендия Губернатора ЛО детям воен.,приним.участие в спец.воен.операц 
</t>
  </si>
  <si>
    <t>068 0709 0280303280 000</t>
  </si>
  <si>
    <t xml:space="preserve">
Заявительный характер на выплату ежемесячной стипендии Губернатора ЛО 
</t>
  </si>
  <si>
    <t>068 0709 0280615630 000</t>
  </si>
  <si>
    <t>068 1003 0240773040 000</t>
  </si>
  <si>
    <t>068 1003 0241003330 000</t>
  </si>
  <si>
    <t>068 1003 0340271450 000</t>
  </si>
  <si>
    <t>068 1003 0340271490 000</t>
  </si>
  <si>
    <t>068 1003 0340271720 000</t>
  </si>
  <si>
    <t>068 1004 0240171360 000</t>
  </si>
  <si>
    <t>133 0113 1540111240 000</t>
  </si>
  <si>
    <t>133 0113 6890110070 000</t>
  </si>
  <si>
    <t>133 0113 6890112960 000</t>
  </si>
  <si>
    <t>18</t>
  </si>
  <si>
    <t xml:space="preserve">
Отсутствие решений соответственно Президента Российской Федерации, Правительства Российской Федерации, высшего должностного лица субъекта Российской Федерации, высшего исполнительного органа государственной власти субъекта Российской Федерации, главы муниципального образования, местной администрации (исполнительно-распорядительного органа муниципального образования) об использовании бюджетных ассигнований 
</t>
  </si>
  <si>
    <t>133 0705 6890115600 000</t>
  </si>
  <si>
    <t>133 0804 0540715490 000</t>
  </si>
  <si>
    <t>252 0410 0340303830 000</t>
  </si>
  <si>
    <t>252 0410 1060915230 000</t>
  </si>
  <si>
    <t>07</t>
  </si>
  <si>
    <t xml:space="preserve">
Нарушение подрядными организациями сроков исполнения и иных условий контрактов, не повлекшее судебные процедуры 
</t>
  </si>
  <si>
    <t>252 0410 1080114510 000</t>
  </si>
  <si>
    <t>252 0909 011N751140 000</t>
  </si>
  <si>
    <t>253 0502 0940600160 000</t>
  </si>
  <si>
    <t>24</t>
  </si>
  <si>
    <t xml:space="preserve">
Длительность проведения конкурсных процедур 
</t>
  </si>
  <si>
    <t>253 0502 098027479Ю 000</t>
  </si>
  <si>
    <t>10</t>
  </si>
  <si>
    <t xml:space="preserve">
Оплата работ «по факту» на основании актов выполненных работ 
</t>
  </si>
  <si>
    <t>253 0605 0980115330 000</t>
  </si>
  <si>
    <t>254 0108 6890115510 000</t>
  </si>
  <si>
    <t>254 0408 1240203350 000</t>
  </si>
  <si>
    <t>254 0408 1240215514 000</t>
  </si>
  <si>
    <t>254 0408 1280506040 000</t>
  </si>
  <si>
    <t>19</t>
  </si>
  <si>
    <t xml:space="preserve">
Заявительный характер субсидирования организаций, производителей товаров, работ и услуг 
</t>
  </si>
  <si>
    <t>254 1003 6890107980 000</t>
  </si>
  <si>
    <t>801 0113 6890113790 000</t>
  </si>
  <si>
    <t>801 0412 1080106050 000</t>
  </si>
  <si>
    <t>801 0412 1170274620 000</t>
  </si>
  <si>
    <t>801 0412 6890110070 000</t>
  </si>
  <si>
    <t>960 0103 6740100150 000</t>
  </si>
  <si>
    <t>960 0103 6750100150 000</t>
  </si>
  <si>
    <t>960 1006 6890113860 000</t>
  </si>
  <si>
    <t>961 1101 0440115380 000</t>
  </si>
  <si>
    <t>22</t>
  </si>
  <si>
    <t xml:space="preserve">
Уменьшение численности получателей выплат, пособий и компенсаций по сравнению с запланированной 
</t>
  </si>
  <si>
    <t>961 1102 0420104300 000</t>
  </si>
  <si>
    <t xml:space="preserve">
Иные причины ( В связи с отсутствием правовых оснований для пречисления бюджетных инвестиций концессионеру. Бюдженые инвестиции перечисляются после предоставления комплекта документов, устанровленных концессионным соглашением. На 31.12.2022 ПСД находится на экспертизе) 
</t>
  </si>
  <si>
    <t>961 1102 0480174060 000</t>
  </si>
  <si>
    <t>961 1102 048017406Ю 000</t>
  </si>
  <si>
    <t>962 0412 1740115310 000</t>
  </si>
  <si>
    <t>962 1003 0340303830 000</t>
  </si>
  <si>
    <t>970 0113 0340815560 000</t>
  </si>
  <si>
    <t>970 0401 1640113750 000</t>
  </si>
  <si>
    <t>970 0401 1640207430 000</t>
  </si>
  <si>
    <t>970 0401 16402RП010 000</t>
  </si>
  <si>
    <t>970 0401 6890106980 000</t>
  </si>
  <si>
    <t>972 0105 6790100130 000</t>
  </si>
  <si>
    <t>972 0309 0840313350 000</t>
  </si>
  <si>
    <t>972 0309 6890110050 000</t>
  </si>
  <si>
    <t>972 0310 0840513880 000</t>
  </si>
  <si>
    <t>972 0314 0840211530 000</t>
  </si>
  <si>
    <t>972 0314 0840213950 000</t>
  </si>
  <si>
    <t>974 0406 0940213370 000</t>
  </si>
  <si>
    <t>974 0407 6890110070 000</t>
  </si>
  <si>
    <t>974 0605 0940310430 000</t>
  </si>
  <si>
    <t>974 0605 0940410420 000</t>
  </si>
  <si>
    <t>976 0104 6730100150 000</t>
  </si>
  <si>
    <t xml:space="preserve">
Иные причины. Контракт на оказание услуг заключен на сумму меньшую, чем доведенные бюджетные ассигнования. 
</t>
  </si>
  <si>
    <t>976 0113 1540713810 000</t>
  </si>
  <si>
    <t>977 0412 02201R0660 000</t>
  </si>
  <si>
    <t>977 0412 1140114040 000</t>
  </si>
  <si>
    <t>977 0412 12201R7660 000</t>
  </si>
  <si>
    <t>978 0501 0740370810 000</t>
  </si>
  <si>
    <t>978 0502 0740370180 000</t>
  </si>
  <si>
    <t>978 0502 0780270200 000</t>
  </si>
  <si>
    <t>978 0502 0780274610 000</t>
  </si>
  <si>
    <t>978 0502 0780274730 000</t>
  </si>
  <si>
    <t>978 0502 1880370660 000</t>
  </si>
  <si>
    <t>978 1003 0340303830 000</t>
  </si>
  <si>
    <t>978 1403 6890172120 000</t>
  </si>
  <si>
    <t>981 0108 6890115510 000</t>
  </si>
  <si>
    <t>35</t>
  </si>
  <si>
    <t xml:space="preserve">
Экономия, сложившаяся по результатам выполнения работ 
</t>
  </si>
  <si>
    <t>981 0309 6890104160 000</t>
  </si>
  <si>
    <t>981 0408 1280274910 000</t>
  </si>
  <si>
    <t>14</t>
  </si>
  <si>
    <t xml:space="preserve">
Более медленные, чем планировалось, темпы реализации проектов, в том числе в рамках соглашений с международными финансовыми организациями. 
</t>
  </si>
  <si>
    <t>981 0412 0680370780 000</t>
  </si>
  <si>
    <t>981 0412 1180274540 000</t>
  </si>
  <si>
    <t xml:space="preserve">
Иные причины
</t>
  </si>
  <si>
    <t>981 0412 118027454Ю 000</t>
  </si>
  <si>
    <t>981 0501 061F367483 000</t>
  </si>
  <si>
    <t>981 0501 0680274860 000</t>
  </si>
  <si>
    <t>981 0701 0280570470 000</t>
  </si>
  <si>
    <t>981 0701 028057047Ю 000</t>
  </si>
  <si>
    <t>981 0702 0280174450 000</t>
  </si>
  <si>
    <t>981 0702 0420174050 000</t>
  </si>
  <si>
    <t>981 0704 0280304300 000</t>
  </si>
  <si>
    <t>06</t>
  </si>
  <si>
    <t xml:space="preserve">
Отсутствие положительного заключения государственного учреждения, уполномоченного на проведение государственной экспертизы проектной документации и результатов инженерных изысканий 
</t>
  </si>
  <si>
    <t>981 0707 1580404170 000</t>
  </si>
  <si>
    <t>981 0801 0580174230 000</t>
  </si>
  <si>
    <t>981 0801 058017423Ю 000</t>
  </si>
  <si>
    <t>981 0801 1880370660 000</t>
  </si>
  <si>
    <t>981 0902 0180104300 000</t>
  </si>
  <si>
    <t>981 0902 0180604300 000</t>
  </si>
  <si>
    <t>981 1003 0340303830 000</t>
  </si>
  <si>
    <t>981 1102 041P574050 000</t>
  </si>
  <si>
    <t>981 1102 0420174050 000</t>
  </si>
  <si>
    <t>981 1102 042017405Ю 000</t>
  </si>
  <si>
    <t>984 0501 0640271420 000</t>
  </si>
  <si>
    <t>984 0502 0780209505 000</t>
  </si>
  <si>
    <t>984 0502 0780274980 000</t>
  </si>
  <si>
    <t>984 0502 188037066Ю 000</t>
  </si>
  <si>
    <t>984 0502 6890110070 000</t>
  </si>
  <si>
    <t>984 1003 0640251340 000</t>
  </si>
  <si>
    <t>984 1003 0640251760 000</t>
  </si>
  <si>
    <t>985 0111 6890110050 000</t>
  </si>
  <si>
    <t>985 0111 6890110060 000</t>
  </si>
  <si>
    <t>985 0113 1440410030 000</t>
  </si>
  <si>
    <t>985 0113 1440513870 000</t>
  </si>
  <si>
    <t>985 0113 6890110070 000</t>
  </si>
  <si>
    <t>985 0113 6890113790 000</t>
  </si>
  <si>
    <t>985 1301 1440410010 000</t>
  </si>
  <si>
    <t>985 1402 1440270010 000</t>
  </si>
  <si>
    <t>986 0901 011N351900 000</t>
  </si>
  <si>
    <t>986 0901 0160104280 000</t>
  </si>
  <si>
    <t>986 0905 0140710860 000</t>
  </si>
  <si>
    <t>986 0909 0180613770 000</t>
  </si>
  <si>
    <t>986 1003 0140114980 000</t>
  </si>
  <si>
    <t>986 1003 01805R1380 000</t>
  </si>
  <si>
    <t>987 1003 0340103190 000</t>
  </si>
  <si>
    <t>987 1003 0340103220 000</t>
  </si>
  <si>
    <t>987 1003 0340552400 000</t>
  </si>
  <si>
    <t>987 1003 0340552500 000</t>
  </si>
  <si>
    <t>987 1004 031P155730 000</t>
  </si>
  <si>
    <t>987 1004 0340259400 000</t>
  </si>
  <si>
    <t xml:space="preserve">
Отсутствие потребности в средствах на перевозку несовершеннолетних 
</t>
  </si>
  <si>
    <t>987 1006 0340615100 000</t>
  </si>
  <si>
    <t>990 0113 1540314180 000</t>
  </si>
  <si>
    <t>993 0707 1541111690 000</t>
  </si>
  <si>
    <t>998 0113 6890107510 000</t>
  </si>
  <si>
    <t>Результат исполнения бюджета (дефицит / профицит)</t>
  </si>
  <si>
    <t>3. Источники финансирования дефицита бюджета, всего</t>
  </si>
  <si>
    <t>Источники внутреннего финансирования дефицита бюджета</t>
  </si>
  <si>
    <t>000 01020000020000710</t>
  </si>
  <si>
    <t>520</t>
  </si>
  <si>
    <t xml:space="preserve">
кредиты в кредитных организациях не привлекались 
</t>
  </si>
  <si>
    <t>000 01030100025002810</t>
  </si>
  <si>
    <t xml:space="preserve">
остаток за счет округления ю.джетных ассигнований, предусмотренных на погашение  бюджетного кредита из федерального бюджета 
</t>
  </si>
  <si>
    <t>000 01060100020000630</t>
  </si>
  <si>
    <t xml:space="preserve">
Неисполнение плана: Пять аукционов не состоялось в связи с отсутствием участников,  а торги по продаже (доли ООО "РНИЦ") посредством публичного предложения (снижение стоимости имущества до  50 % от начальной цены) были отменены на основании письма комитета по дорожному хозяйству Ленинградской области от 18.10.2022 № 07-1622/2022. 
</t>
  </si>
  <si>
    <t>000 01060501020000640</t>
  </si>
  <si>
    <t xml:space="preserve">
возврат бюджетных кредитов  юридическим лицом в рамках процедуры банкротства 
</t>
  </si>
  <si>
    <t>000 01060502020012540</t>
  </si>
  <si>
    <t xml:space="preserve">
Отсутствие обращений муниципальных образований о предоставлении бюджетных кредитов на покрытие временного кассового разрыва 
</t>
  </si>
  <si>
    <t>000 01060502020012640</t>
  </si>
  <si>
    <t xml:space="preserve">
В связи с тем, что бюджетные кредиты на покрытие временного кассового разрыва муниципальным образованиям не предоставлялись отсутствует их возврат 
</t>
  </si>
  <si>
    <t>000 01061004020000520</t>
  </si>
  <si>
    <t xml:space="preserve">
осуществлялось размещение временно свободных денежных средств областного бюджета (первая часть сделки РЕПО) 
</t>
  </si>
  <si>
    <t>Источники внешнего финансирования дефицита бюджета</t>
  </si>
  <si>
    <t>------------------------------</t>
  </si>
  <si>
    <t>1 Показатель рассчитывается при ненулевом значении графы 3 и указывается в процентах (гр.5/гр.3 * 100).</t>
  </si>
  <si>
    <t>Поступление средств от Фонда развития территорий на финансирование мероприятий по предоставлению единовременных выплат на обзаведение имуществом и соцвыплат на приобретение жилых помещений жителям Херсона и Херсонской области в соответствии  с соглашением от 12.12.2022 №ФРТ-29/4136-22</t>
  </si>
  <si>
    <t xml:space="preserve">Постановлением Правительства Ленинградской области от 26.12.2022                          № 968  внесены соответствующие изменения в распределение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обеспечению жильем ветеранов боевых действий, утвержденное  приложением 15 (таблица 24) к областному закону от 21.12.2021№ 148-оз, в части 2022 года. </t>
  </si>
  <si>
    <t>Поступление средств от ГК-Фонда содействия реформирования ЖКХ (Фонд развития территорий) на переселение граждан из аварийного жилищного фонда по решениям Правления фонда в соответствии  с договором от 10.06.2019 №55/ПС</t>
  </si>
  <si>
    <t>Распоряжением Правительства Российской Федерации от 16.12.2022 № 3992-р, ассигнования федерального бюджета  на обеспечение жильем ветеранов боевых действий сокращены в полном размере.</t>
  </si>
  <si>
    <t>Заявительный характер субсидирования организаций, производителей товаров, работ и услуг</t>
  </si>
  <si>
    <t>Подкрепление единого счета областного бюджета осуществляется Управлением Федерального казначейства со счета 40105 в сумме произведенных кассовых выплат в соответствии с заявленной потребностью получателей бюджетных средств.</t>
  </si>
  <si>
    <t xml:space="preserve">Получатель достиг совершеннолетия, с сентября 2022 года перестал получать выплату в связи с непредоставлением документов для продления данной выплаты.
</t>
  </si>
  <si>
    <t xml:space="preserve">В связи с отсутствием граждан-очередников, изъявивших желание улучшить жилищные условия с использованием бюджетных средств, Распоряжением Правительства РФ от 16.12.2022 №3992-р ассигнования фдерельного бюджета были скоращены в полном размере.Постановлением Правительства Ленинградской области от 26.12.2022№968 внесены соответствующие изменения в распределение субвенций бюджетам муниципальных образований.. </t>
  </si>
  <si>
    <t xml:space="preserve">Заявительный характер субсидирования организаций, производителей товаров, работ, услуг
</t>
  </si>
  <si>
    <t xml:space="preserve">Не осуществлена поставка одной единицы оборудования. Планируемая дата поставки - 25.02.2023года. В Минздрав направлена информация о наличии потребности в размере 18800000,00руб.
</t>
  </si>
  <si>
    <t>Расходы</t>
  </si>
  <si>
    <t>Невыполнение плановых показателей обусловлено, в основном, сокращением объема платежей от ПАО «Сургутнефтегаз».</t>
  </si>
  <si>
    <t>Отражена сумма перерасчетов налога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</si>
  <si>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Отражены фактические поступления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</si>
  <si>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Фактические поступления обусловлены  объёмами реализации этилового спирта из пищевого сырья, винного спирта, виноградного спирта (за исключением дистиллятов винного, виноградного, плодового, коньячного, кальвадосного, вискового)</t>
  </si>
  <si>
    <t>Фактические поступления обусловлены объёмами реализации этилового спирта из непищевого сырья, производимого на территории Российской Федерации</t>
  </si>
  <si>
    <t>Фактические поступления обусловлены объёмами реализации спиртосодержащей продукции, производимой на территории Российской Федерации</t>
  </si>
  <si>
    <t>Размер фактических поступлений доходов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 обусловлен объёмом реализации и перерасчётами по всем производителям указанной продукции на всей территории Российской Федерации</t>
  </si>
  <si>
    <t>Размер фактических поступлений доходов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подлежащих распределению между бюджетами субъектов Российской Федерации (по нормативам, установленным федеральным законом о федеральном бюджете), обусловлен объёмом реализации и перерасчётами по всем производителям указанной продукции на всей территории Российской Федерации</t>
  </si>
  <si>
    <t>Размер фактических поступлений доходов от уплаты акцизов на этиловый спирт из непищевого сырья, производимый на территории Российской Федерации, подлежащих распределению между бюджетами субъектов Российской Федерации (по нормативам, установленным федеральным законом о федеральном бюджете) обусловлен объёмом реализации и перерасчётами по всем производителям указанной продукции на всей территории Российской Федерации</t>
  </si>
  <si>
    <t>Размер фактических поступлений доходов от уплаты акцизов на моторные масла для дизельных и (или) карбюраторных (инжекторных) двигателей, подлежащихраспределению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обусловлен объёмом реализации и перерасчётами по всем производителям указанной продукции на всей территории Российской Федерации</t>
  </si>
  <si>
    <t>Размер фактических поступлений доходов от уплаты акцизов на прямогонный бензин, подлежащих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обусловлен объёмом реализации и перерасчётами по всем производителям указанной продукции на всей территории Российской Федерации</t>
  </si>
  <si>
    <t>Размер фактических поступлений доходов от уплаты акцизов на прямогонный бензин, подлежащих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обусловлен объёмом реализации и перерасчётами по всем производителям указанной продукции на всей территории Российской Федерации</t>
  </si>
  <si>
    <t>Невыполнение плана обусловлено наличием задолженности по уплате транспортного налога</t>
  </si>
  <si>
    <t>Отражен фактически поступивший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исходя из сложившейся налоговой базы по состоянию на 01.01.2023</t>
  </si>
  <si>
    <t>Отражены поступления в счет погашения недоимки по сбору за пользование объектами животного мира</t>
  </si>
  <si>
    <t>Поступления  по фактически совершенным юридически значимым действиям</t>
  </si>
  <si>
    <t>Отражены суммы поступившей задолженности и перерасчеты по отмененным налогам и платежам</t>
  </si>
  <si>
    <t>Размер поступления платы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обусловлен количеством заключенных соглашений</t>
  </si>
  <si>
    <t xml:space="preserve">Размер поступившей платы обусловлен количеством заключенных соглашений об установлении сервитута, заключенных органами исполнительной власти Ленинградской области, государственными предприятиями либо государственными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</si>
  <si>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Отражена фактически поступившая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по состоянию на 01.01.2023</t>
  </si>
  <si>
    <t>Отражена фактически поступившая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по состоянию на 01.01.2023</t>
  </si>
  <si>
    <t>Отражена фактически поступившая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по состоянию на 01.01.2023</t>
  </si>
  <si>
    <t>Отражена концессионная плата по соглашению о реконструкции спортивного объекта (плавательный бассейн "Атлантика", г. Гатчина) по состоянию на 01.01.2023</t>
  </si>
  <si>
    <t xml:space="preserve">Размер поступившей платы за негативное воздействие на окружающую среду обусловлен объёмом выбросов загрязняющих веществ в атмосферный воздух стационарными объектами  </t>
  </si>
  <si>
    <t>Размер поступившей платы за негативное воздействие на окружающую среду обусловлен объёмом сбросов загрязняющих веществ в водные объекты</t>
  </si>
  <si>
    <t>Размер поступившей платы за негативное воздействие на окружающую среду обусловлен обусловлен объёмом размещеннных отходов производства</t>
  </si>
  <si>
    <t>Размер поступившей платы за негативное воздействие на окружающую среду обусловлен обусловлен объёмом размещенных твердых коммунальных отходов</t>
  </si>
  <si>
    <t>Размер поступивших регулярных платежей за пользование недрами при пользовании недрами на территории Российской Федерации обусловлено количеством заключенных договоров на использование недров</t>
  </si>
  <si>
    <t>Обусловлено количеством участников, планирующих принять участие в конкурсе (аукционе) на право пользования участками недр местного значения</t>
  </si>
  <si>
    <t>Поступление платы за использование лесов в части, превышающей минимальный размер платы по договору купли-продажи лесных насаждений связано с заключением договоров купли-продажи лесных насаждений по лесной декларации. В 2022 году поступления в бюджет Ленинградской области отсутствовали.</t>
  </si>
  <si>
    <t>Размер поступившей платы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обусловлен количеством обращений в соответствующие ведомства за сведениями</t>
  </si>
  <si>
    <t>Отражены перерасчёты по плате за предоставление сведений из Единого государственного реестра недвижимости (при обращении через многофункциональные центры)</t>
  </si>
  <si>
    <t>Размер поступившей платы за предоставление информации из реестра дисквалифицированных лиц обусловлен количеством обращений в соответствующие ведомства за сведениями</t>
  </si>
  <si>
    <t>Размер поступившей платы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обусловлен количеством обращений в соответствующие ведомства за сведениями</t>
  </si>
  <si>
    <t>Уровень выполнения плановых показателей зависит от количества фактически совершенных юридически значимых действий</t>
  </si>
  <si>
    <t>Поступления по результатам фактически проведенных контрольных мероприятий</t>
  </si>
  <si>
    <t>Отражены суммы невыясненных поступлений, не уточненные по принадлежности по состоянию на 01.01.2023. Значительная сумма невыяненных поступлений обусловлено отнесением 30 декабря 2022 года на код бюджетной классификации 98411701020020000180 «Невыясненные поступления, зачисляемые в бюджеты субъектов Российской Федерации» средств, поступивших от публично-правовой компании «Фонд развития территорий» в сумме 1 315 165,9 тыс. рублей по соглашению от 22.12.2022 №ФРТ-31/4368-22 в целях финансирования мероприятий специального инфраструктурного проекта. Указанные средства были уточнены в январе 2023 года на код бюджетной классификации 98420302099020000150 «Прочие безвозмездные поступления от государственных (муниципальных) организаций в бюджеты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</si>
</sst>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0.00"/>
  </numFmts>
  <fonts count="19" x14ac:knownFonts="1">
    <font>
      <sz val="10"/>
      <name val="Arial"/>
    </font>
    <font>
      <sz val="8"/>
      <color rgb="FF000000"/>
      <name val="Arial"/>
      <family val="2"/>
      <charset val="204"/>
    </font>
    <font>
      <sz val="8"/>
      <color rgb="FF000000"/>
      <name val="Arial"/>
      <family val="2"/>
      <charset val="204"/>
    </font>
    <font>
      <sz val="8"/>
      <color rgb="FFFFFFFF"/>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9"/>
      <name val="Times New Roman"/>
      <family val="1"/>
      <charset val="204"/>
    </font>
    <font>
      <sz val="9"/>
      <name val="Arial"/>
      <family val="2"/>
      <charset val="204"/>
    </font>
    <font>
      <b/>
      <sz val="9"/>
      <name val="Times New Roman"/>
      <family val="1"/>
      <charset val="204"/>
    </font>
    <font>
      <b/>
      <sz val="9"/>
      <name val="Arial"/>
      <family val="2"/>
      <charset val="204"/>
    </font>
    <font>
      <b/>
      <sz val="8"/>
      <name val="Arial Narrow"/>
      <family val="2"/>
      <charset val="204"/>
    </font>
    <font>
      <sz val="8"/>
      <color rgb="FF000000"/>
      <name val="Arial"/>
      <family val="2"/>
      <charset val="204"/>
    </font>
    <font>
      <sz val="10"/>
      <color rgb="FF000000"/>
      <name val="Arial Cyr"/>
    </font>
    <font>
      <sz val="10"/>
      <name val="Arial"/>
      <family val="2"/>
      <charset val="204"/>
    </font>
    <font>
      <sz val="9"/>
      <color rgb="FFFF0000"/>
      <name val="Arial"/>
      <family val="2"/>
      <charset val="204"/>
    </font>
    <font>
      <sz val="8"/>
      <name val="Arial Narrow"/>
      <family val="2"/>
      <charset val="204"/>
    </font>
    <font>
      <sz val="8"/>
      <name val="Arial"/>
      <family val="2"/>
      <charset val="204"/>
    </font>
    <font>
      <b/>
      <sz val="10"/>
      <name val="Arial"/>
      <family val="2"/>
      <charset val="204"/>
    </font>
  </fonts>
  <fills count="3">
    <fill>
      <patternFill patternType="none"/>
    </fill>
    <fill>
      <patternFill patternType="gray125"/>
    </fill>
    <fill>
      <patternFill patternType="solid">
        <fgColor rgb="FFFFFFFF"/>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right/>
      <top style="medium">
        <color rgb="FF000000"/>
      </top>
      <bottom/>
      <diagonal/>
    </border>
    <border>
      <left style="medium">
        <color rgb="FF000000"/>
      </left>
      <right/>
      <top/>
      <bottom style="thin">
        <color rgb="FF000000"/>
      </bottom>
      <diagonal/>
    </border>
  </borders>
  <cellStyleXfs count="50">
    <xf numFmtId="0" fontId="0" fillId="0" borderId="0"/>
    <xf numFmtId="49" fontId="1" fillId="0" borderId="11">
      <alignment horizontal="left" wrapText="1"/>
    </xf>
    <xf numFmtId="49" fontId="1" fillId="0" borderId="12">
      <alignment horizontal="center" wrapText="1"/>
    </xf>
    <xf numFmtId="49" fontId="1" fillId="0" borderId="13">
      <alignment horizontal="center" wrapText="1"/>
    </xf>
    <xf numFmtId="4" fontId="1" fillId="0" borderId="14">
      <alignment horizontal="right" wrapText="1"/>
    </xf>
    <xf numFmtId="49" fontId="1" fillId="0" borderId="15">
      <alignment horizontal="center" wrapText="1"/>
    </xf>
    <xf numFmtId="49" fontId="1" fillId="2" borderId="12">
      <alignment horizontal="center" wrapText="1"/>
    </xf>
    <xf numFmtId="49" fontId="1" fillId="0" borderId="13">
      <alignment horizontal="center" vertical="center" wrapText="1"/>
    </xf>
    <xf numFmtId="0" fontId="1" fillId="2" borderId="16">
      <alignment wrapText="1"/>
    </xf>
    <xf numFmtId="0" fontId="1" fillId="0" borderId="17">
      <alignment horizontal="center" vertical="center" wrapText="1"/>
    </xf>
    <xf numFmtId="49" fontId="1" fillId="0" borderId="18">
      <alignment horizontal="center" wrapText="1"/>
    </xf>
    <xf numFmtId="0" fontId="1" fillId="0" borderId="19">
      <alignment horizontal="center"/>
    </xf>
    <xf numFmtId="49" fontId="3" fillId="0" borderId="20">
      <alignment wrapText="1"/>
    </xf>
    <xf numFmtId="0" fontId="4" fillId="0" borderId="0"/>
    <xf numFmtId="49" fontId="5" fillId="0" borderId="16">
      <alignment horizontal="left" wrapText="1"/>
    </xf>
    <xf numFmtId="2" fontId="2" fillId="0" borderId="21">
      <alignment horizontal="center" vertical="center" wrapText="1"/>
    </xf>
    <xf numFmtId="4" fontId="2" fillId="0" borderId="21">
      <alignment horizontal="right" vertical="center" wrapText="1"/>
    </xf>
    <xf numFmtId="0" fontId="2" fillId="0" borderId="21">
      <alignment horizontal="center" vertical="center" wrapText="1"/>
    </xf>
    <xf numFmtId="49" fontId="2" fillId="0" borderId="18">
      <alignment horizontal="center" vertical="center" wrapText="1"/>
    </xf>
    <xf numFmtId="49" fontId="2" fillId="0" borderId="19">
      <alignment horizontal="center" vertical="center"/>
    </xf>
    <xf numFmtId="0" fontId="6" fillId="0" borderId="0"/>
    <xf numFmtId="49" fontId="5" fillId="2" borderId="16">
      <alignment horizontal="left" wrapText="1"/>
    </xf>
    <xf numFmtId="4" fontId="2" fillId="0" borderId="21">
      <alignment horizontal="right" wrapText="1"/>
    </xf>
    <xf numFmtId="49" fontId="2" fillId="2" borderId="22">
      <alignment horizontal="left" wrapText="1" indent="2"/>
    </xf>
    <xf numFmtId="0" fontId="2" fillId="0" borderId="23">
      <alignment horizontal="center" vertical="center" wrapText="1"/>
    </xf>
    <xf numFmtId="4" fontId="2" fillId="0" borderId="24">
      <alignment horizontal="right" wrapText="1"/>
    </xf>
    <xf numFmtId="49" fontId="2" fillId="0" borderId="25">
      <alignment horizontal="center" wrapText="1"/>
    </xf>
    <xf numFmtId="0" fontId="2" fillId="0" borderId="26">
      <alignment horizontal="center"/>
    </xf>
    <xf numFmtId="0" fontId="2" fillId="2" borderId="12">
      <alignment horizontal="left" wrapText="1"/>
    </xf>
    <xf numFmtId="0" fontId="2" fillId="0" borderId="13">
      <alignment horizontal="center" vertical="center" wrapText="1"/>
    </xf>
    <xf numFmtId="0" fontId="2" fillId="0" borderId="11">
      <alignment horizontal="center"/>
    </xf>
    <xf numFmtId="0" fontId="2" fillId="0" borderId="23">
      <alignment wrapText="1"/>
    </xf>
    <xf numFmtId="164" fontId="2" fillId="0" borderId="24">
      <alignment horizontal="right" wrapText="1"/>
    </xf>
    <xf numFmtId="0" fontId="2" fillId="0" borderId="24">
      <alignment horizontal="left" wrapText="1"/>
    </xf>
    <xf numFmtId="0" fontId="2" fillId="0" borderId="25">
      <alignment wrapText="1"/>
    </xf>
    <xf numFmtId="0" fontId="2" fillId="0" borderId="26"/>
    <xf numFmtId="0" fontId="2" fillId="0" borderId="20">
      <alignment horizontal="left" wrapText="1"/>
    </xf>
    <xf numFmtId="49" fontId="12" fillId="0" borderId="17">
      <alignment horizontal="center" vertical="center" wrapText="1"/>
    </xf>
    <xf numFmtId="0" fontId="12" fillId="0" borderId="19">
      <alignment horizontal="center" wrapText="1"/>
    </xf>
    <xf numFmtId="49" fontId="12" fillId="0" borderId="22">
      <alignment horizontal="left" vertical="center" wrapText="1" indent="2"/>
    </xf>
    <xf numFmtId="3" fontId="12" fillId="0" borderId="24">
      <alignment horizontal="right" vertical="center" wrapText="1"/>
    </xf>
    <xf numFmtId="3" fontId="12" fillId="0" borderId="24">
      <alignment vertical="center" wrapText="1"/>
    </xf>
    <xf numFmtId="3" fontId="12" fillId="0" borderId="27">
      <alignment vertical="center" wrapText="1"/>
    </xf>
    <xf numFmtId="0" fontId="1" fillId="0" borderId="0"/>
    <xf numFmtId="0" fontId="1" fillId="0" borderId="28"/>
    <xf numFmtId="0" fontId="13" fillId="0" borderId="11"/>
    <xf numFmtId="0" fontId="4" fillId="0" borderId="11"/>
    <xf numFmtId="0" fontId="13" fillId="0" borderId="21">
      <alignment horizontal="left" wrapText="1"/>
    </xf>
    <xf numFmtId="0" fontId="13" fillId="0" borderId="27"/>
    <xf numFmtId="0" fontId="4" fillId="0" borderId="27"/>
  </cellStyleXfs>
  <cellXfs count="108">
    <xf numFmtId="0" fontId="0" fillId="0" borderId="0" xfId="0"/>
    <xf numFmtId="0" fontId="7" fillId="0" borderId="0" xfId="0" applyFont="1" applyBorder="1" applyAlignment="1" applyProtection="1">
      <alignment vertical="top"/>
    </xf>
    <xf numFmtId="0" fontId="7" fillId="0" borderId="0" xfId="0" applyFont="1" applyBorder="1" applyAlignment="1" applyProtection="1">
      <alignment horizontal="left"/>
    </xf>
    <xf numFmtId="0" fontId="7" fillId="0" borderId="0" xfId="0" applyFont="1" applyBorder="1" applyAlignment="1" applyProtection="1">
      <alignment horizontal="right"/>
    </xf>
    <xf numFmtId="0" fontId="7" fillId="0" borderId="0" xfId="0" applyFont="1"/>
    <xf numFmtId="49" fontId="8" fillId="0" borderId="1" xfId="0" applyNumberFormat="1" applyFont="1" applyBorder="1" applyAlignment="1" applyProtection="1">
      <alignment horizontal="center" wrapText="1"/>
    </xf>
    <xf numFmtId="0" fontId="8" fillId="0" borderId="0" xfId="0" applyFont="1" applyAlignment="1">
      <alignment wrapText="1"/>
    </xf>
    <xf numFmtId="0" fontId="8" fillId="0" borderId="0" xfId="0" applyFont="1" applyAlignment="1">
      <alignment horizontal="left"/>
    </xf>
    <xf numFmtId="0" fontId="8" fillId="0" borderId="0" xfId="0" applyFont="1" applyFill="1"/>
    <xf numFmtId="4" fontId="10" fillId="0" borderId="1" xfId="0" applyNumberFormat="1" applyFont="1" applyFill="1" applyBorder="1" applyAlignment="1" applyProtection="1">
      <alignment horizontal="center" vertical="center"/>
    </xf>
    <xf numFmtId="4" fontId="10" fillId="0" borderId="1" xfId="0" applyNumberFormat="1" applyFont="1" applyFill="1" applyBorder="1" applyAlignment="1" applyProtection="1">
      <alignment horizontal="right" vertical="center"/>
    </xf>
    <xf numFmtId="0" fontId="10" fillId="0" borderId="1" xfId="0"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xf>
    <xf numFmtId="4" fontId="8" fillId="0" borderId="1" xfId="0" applyNumberFormat="1" applyFont="1" applyFill="1" applyBorder="1" applyAlignment="1" applyProtection="1">
      <alignment horizontal="right" vertical="center"/>
    </xf>
    <xf numFmtId="0" fontId="8" fillId="0" borderId="0" xfId="0" applyFont="1" applyFill="1" applyAlignment="1">
      <alignment wrapText="1"/>
    </xf>
    <xf numFmtId="49" fontId="10" fillId="0" borderId="1" xfId="0" applyNumberFormat="1" applyFont="1" applyFill="1" applyBorder="1" applyAlignment="1" applyProtection="1">
      <alignment horizontal="left" vertical="center"/>
    </xf>
    <xf numFmtId="49" fontId="10" fillId="0" borderId="1" xfId="0" applyNumberFormat="1" applyFont="1" applyFill="1" applyBorder="1" applyAlignment="1" applyProtection="1">
      <alignment horizontal="center" vertical="center"/>
    </xf>
    <xf numFmtId="4" fontId="11" fillId="0" borderId="1" xfId="0" applyNumberFormat="1" applyFont="1" applyBorder="1" applyAlignment="1" applyProtection="1">
      <alignment horizontal="right"/>
    </xf>
    <xf numFmtId="0" fontId="7" fillId="0" borderId="1" xfId="0" applyFont="1" applyBorder="1" applyAlignment="1" applyProtection="1">
      <alignment horizontal="left" vertical="center" wrapText="1"/>
    </xf>
    <xf numFmtId="0" fontId="14" fillId="0" borderId="0" xfId="0" applyFont="1"/>
    <xf numFmtId="0" fontId="8"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15" fillId="0" borderId="0" xfId="0" applyFont="1" applyFill="1"/>
    <xf numFmtId="0" fontId="8" fillId="0" borderId="1" xfId="0" applyFont="1" applyFill="1" applyBorder="1" applyAlignment="1" applyProtection="1">
      <alignment horizontal="center" vertical="center" wrapText="1"/>
    </xf>
    <xf numFmtId="0" fontId="8" fillId="0" borderId="1" xfId="0" applyFont="1" applyFill="1" applyBorder="1"/>
    <xf numFmtId="0" fontId="8" fillId="0" borderId="1" xfId="0" applyFont="1" applyFill="1" applyBorder="1" applyAlignment="1">
      <alignment wrapText="1"/>
    </xf>
    <xf numFmtId="49" fontId="8" fillId="0" borderId="1" xfId="0" applyNumberFormat="1" applyFont="1" applyFill="1" applyBorder="1" applyAlignment="1" applyProtection="1">
      <alignment horizontal="center" vertical="center" wrapText="1"/>
    </xf>
    <xf numFmtId="49" fontId="16" fillId="0" borderId="1" xfId="0" applyNumberFormat="1" applyFont="1" applyBorder="1" applyAlignment="1" applyProtection="1">
      <alignment horizontal="center" vertical="center" wrapText="1"/>
    </xf>
    <xf numFmtId="4" fontId="16" fillId="0" borderId="1" xfId="0" applyNumberFormat="1" applyFont="1" applyBorder="1" applyAlignment="1" applyProtection="1">
      <alignment horizontal="right" vertical="center" wrapText="1"/>
    </xf>
    <xf numFmtId="0" fontId="17" fillId="0" borderId="1" xfId="0" applyFont="1" applyFill="1" applyBorder="1" applyAlignment="1">
      <alignment horizontal="left" vertical="center" wrapText="1"/>
    </xf>
    <xf numFmtId="49" fontId="17" fillId="0" borderId="1" xfId="1" applyNumberFormat="1" applyFont="1" applyBorder="1" applyAlignment="1" applyProtection="1">
      <alignment horizontal="left" vertical="center" wrapText="1"/>
    </xf>
    <xf numFmtId="0" fontId="17" fillId="0" borderId="1" xfId="0" applyFont="1" applyFill="1" applyBorder="1" applyAlignment="1">
      <alignment vertical="center" wrapText="1"/>
    </xf>
    <xf numFmtId="4" fontId="2" fillId="0" borderId="21" xfId="22" applyNumberFormat="1" applyProtection="1">
      <alignment horizontal="right" wrapText="1"/>
    </xf>
    <xf numFmtId="0" fontId="2" fillId="0" borderId="23" xfId="24" applyNumberFormat="1" applyProtection="1">
      <alignment horizontal="center" vertical="center" wrapText="1"/>
    </xf>
    <xf numFmtId="49" fontId="2" fillId="0" borderId="25" xfId="26" applyNumberFormat="1" applyProtection="1">
      <alignment horizontal="center" wrapText="1"/>
    </xf>
    <xf numFmtId="49" fontId="1" fillId="0" borderId="13" xfId="3" applyNumberFormat="1" applyProtection="1">
      <alignment horizontal="center" wrapText="1"/>
    </xf>
    <xf numFmtId="4" fontId="1" fillId="0" borderId="14" xfId="4" applyNumberFormat="1" applyProtection="1">
      <alignment horizontal="right" wrapText="1"/>
    </xf>
    <xf numFmtId="49" fontId="1" fillId="0" borderId="15" xfId="5" applyNumberFormat="1" applyProtection="1">
      <alignment horizontal="center" wrapText="1"/>
    </xf>
    <xf numFmtId="0" fontId="1" fillId="0" borderId="17" xfId="9" applyNumberFormat="1" applyProtection="1">
      <alignment horizontal="center" vertical="center" wrapText="1"/>
    </xf>
    <xf numFmtId="49" fontId="2" fillId="2" borderId="22" xfId="23" applyNumberFormat="1" applyProtection="1">
      <alignment horizontal="left" wrapText="1" indent="2"/>
    </xf>
    <xf numFmtId="4" fontId="1" fillId="0" borderId="28" xfId="44" applyNumberFormat="1" applyAlignment="1" applyProtection="1">
      <alignment horizontal="right" wrapText="1"/>
    </xf>
    <xf numFmtId="0" fontId="1" fillId="0" borderId="19" xfId="11" applyNumberFormat="1" applyProtection="1">
      <alignment horizontal="center"/>
    </xf>
    <xf numFmtId="0" fontId="2" fillId="2" borderId="12" xfId="28" applyNumberFormat="1" applyProtection="1">
      <alignment horizontal="left" wrapText="1"/>
    </xf>
    <xf numFmtId="0" fontId="2" fillId="0" borderId="13" xfId="29" applyNumberFormat="1" applyProtection="1">
      <alignment horizontal="center" vertical="center" wrapText="1"/>
    </xf>
    <xf numFmtId="0" fontId="2" fillId="0" borderId="26" xfId="27" applyNumberFormat="1" applyProtection="1">
      <alignment horizontal="center"/>
    </xf>
    <xf numFmtId="0" fontId="2" fillId="0" borderId="23" xfId="31" applyNumberFormat="1" applyProtection="1">
      <alignment wrapText="1"/>
    </xf>
    <xf numFmtId="164" fontId="2" fillId="0" borderId="24" xfId="25" applyNumberFormat="1" applyProtection="1">
      <alignment horizontal="right" wrapText="1"/>
    </xf>
    <xf numFmtId="0" fontId="4" fillId="0" borderId="27" xfId="49" applyNumberFormat="1" applyAlignment="1" applyProtection="1">
      <alignment horizontal="left" wrapText="1"/>
    </xf>
    <xf numFmtId="0" fontId="2" fillId="0" borderId="24" xfId="33" applyNumberFormat="1" applyAlignment="1" applyProtection="1">
      <alignment wrapText="1"/>
    </xf>
    <xf numFmtId="49" fontId="1" fillId="2" borderId="12" xfId="6" applyNumberFormat="1" applyProtection="1">
      <alignment horizontal="center" wrapText="1"/>
    </xf>
    <xf numFmtId="0" fontId="1" fillId="2" borderId="16" xfId="8" applyNumberFormat="1" applyProtection="1">
      <alignment wrapText="1"/>
    </xf>
    <xf numFmtId="0" fontId="1" fillId="0" borderId="0" xfId="43" applyNumberFormat="1" applyProtection="1"/>
    <xf numFmtId="0" fontId="1" fillId="0" borderId="13" xfId="7" applyNumberFormat="1" applyAlignment="1" applyProtection="1"/>
    <xf numFmtId="0" fontId="5" fillId="0" borderId="17" xfId="9" applyNumberFormat="1" applyFont="1" applyProtection="1">
      <alignment horizontal="center" vertical="center" wrapText="1"/>
    </xf>
    <xf numFmtId="0" fontId="18" fillId="0" borderId="0" xfId="0" applyFont="1"/>
    <xf numFmtId="4" fontId="5" fillId="0" borderId="21" xfId="22" applyNumberFormat="1" applyFont="1" applyProtection="1">
      <alignment horizontal="right" wrapText="1"/>
    </xf>
    <xf numFmtId="49" fontId="5" fillId="0" borderId="18" xfId="10" applyNumberFormat="1" applyFont="1" applyProtection="1">
      <alignment horizontal="center" wrapText="1"/>
    </xf>
    <xf numFmtId="49" fontId="5" fillId="2" borderId="16" xfId="21" applyNumberFormat="1" applyFont="1" applyProtection="1">
      <alignment horizontal="left" wrapText="1"/>
    </xf>
    <xf numFmtId="0" fontId="5" fillId="0" borderId="25" xfId="34" applyNumberFormat="1" applyFont="1" applyAlignment="1" applyProtection="1">
      <alignment horizontal="center"/>
    </xf>
    <xf numFmtId="49" fontId="1" fillId="0" borderId="12" xfId="5" applyNumberFormat="1" applyBorder="1" applyProtection="1">
      <alignment horizontal="center" wrapText="1"/>
    </xf>
    <xf numFmtId="49" fontId="1" fillId="0" borderId="16" xfId="10" applyNumberFormat="1" applyBorder="1" applyProtection="1">
      <alignment horizontal="center" wrapText="1"/>
    </xf>
    <xf numFmtId="0" fontId="2" fillId="0" borderId="22" xfId="33" applyNumberFormat="1" applyBorder="1" applyAlignment="1" applyProtection="1">
      <alignment wrapText="1"/>
    </xf>
    <xf numFmtId="0" fontId="1" fillId="0" borderId="29" xfId="7" applyNumberFormat="1" applyBorder="1" applyAlignment="1" applyProtection="1"/>
    <xf numFmtId="0" fontId="2" fillId="0" borderId="0" xfId="30" applyNumberFormat="1" applyBorder="1" applyAlignment="1" applyProtection="1"/>
    <xf numFmtId="49" fontId="1" fillId="0" borderId="1" xfId="1" applyNumberFormat="1" applyBorder="1" applyProtection="1">
      <alignment horizontal="left" wrapText="1"/>
    </xf>
    <xf numFmtId="0" fontId="2" fillId="0" borderId="1" xfId="34" applyNumberFormat="1" applyBorder="1" applyAlignment="1" applyProtection="1">
      <alignment horizontal="center"/>
    </xf>
    <xf numFmtId="0" fontId="2" fillId="0" borderId="1" xfId="30" applyNumberFormat="1" applyBorder="1" applyAlignment="1" applyProtection="1"/>
    <xf numFmtId="0" fontId="1" fillId="0" borderId="1" xfId="43" applyNumberFormat="1" applyBorder="1" applyProtection="1"/>
    <xf numFmtId="49" fontId="12" fillId="0" borderId="1" xfId="39" applyNumberFormat="1" applyBorder="1" applyProtection="1">
      <alignment horizontal="left" vertical="center" wrapText="1" indent="2"/>
    </xf>
    <xf numFmtId="0" fontId="2" fillId="0" borderId="1" xfId="24" applyNumberFormat="1" applyBorder="1" applyProtection="1">
      <alignment horizontal="center" vertical="center" wrapText="1"/>
    </xf>
    <xf numFmtId="3" fontId="12" fillId="0" borderId="1" xfId="40" applyNumberFormat="1" applyBorder="1" applyProtection="1">
      <alignment horizontal="right" vertical="center" wrapText="1"/>
    </xf>
    <xf numFmtId="3" fontId="12" fillId="0" borderId="1" xfId="41" applyNumberFormat="1" applyBorder="1" applyProtection="1">
      <alignment vertical="center" wrapText="1"/>
    </xf>
    <xf numFmtId="49" fontId="2" fillId="0" borderId="1" xfId="26" applyNumberFormat="1" applyBorder="1" applyProtection="1">
      <alignment horizontal="center" wrapText="1"/>
    </xf>
    <xf numFmtId="3" fontId="12" fillId="0" borderId="1" xfId="42" applyNumberFormat="1" applyBorder="1" applyProtection="1">
      <alignment vertical="center" wrapText="1"/>
    </xf>
    <xf numFmtId="49" fontId="1" fillId="0" borderId="1" xfId="2" applyNumberFormat="1" applyBorder="1" applyProtection="1">
      <alignment horizontal="center" wrapText="1"/>
    </xf>
    <xf numFmtId="49" fontId="1" fillId="0" borderId="1" xfId="3" applyNumberFormat="1" applyBorder="1" applyProtection="1">
      <alignment horizontal="center" wrapText="1"/>
    </xf>
    <xf numFmtId="4" fontId="1" fillId="0" borderId="1" xfId="4" applyNumberFormat="1" applyBorder="1" applyProtection="1">
      <alignment horizontal="right" wrapText="1"/>
    </xf>
    <xf numFmtId="49" fontId="1" fillId="0" borderId="1" xfId="5" applyNumberFormat="1" applyBorder="1" applyProtection="1">
      <alignment horizontal="center" wrapText="1"/>
    </xf>
    <xf numFmtId="49" fontId="5" fillId="0" borderId="1" xfId="14" applyNumberFormat="1" applyFont="1" applyBorder="1" applyProtection="1">
      <alignment horizontal="left" wrapText="1"/>
    </xf>
    <xf numFmtId="0" fontId="5" fillId="0" borderId="1" xfId="9" applyNumberFormat="1" applyFont="1" applyBorder="1" applyProtection="1">
      <alignment horizontal="center" vertical="center" wrapText="1"/>
    </xf>
    <xf numFmtId="2" fontId="5" fillId="0" borderId="1" xfId="15" applyNumberFormat="1" applyFont="1" applyBorder="1" applyProtection="1">
      <alignment horizontal="center" vertical="center" wrapText="1"/>
    </xf>
    <xf numFmtId="4" fontId="5" fillId="0" borderId="1" xfId="16" applyNumberFormat="1" applyFont="1" applyBorder="1" applyProtection="1">
      <alignment horizontal="right" vertical="center" wrapText="1"/>
    </xf>
    <xf numFmtId="0" fontId="5" fillId="0" borderId="1" xfId="17" applyNumberFormat="1" applyFont="1" applyBorder="1" applyProtection="1">
      <alignment horizontal="center" vertical="center" wrapText="1"/>
    </xf>
    <xf numFmtId="49" fontId="5" fillId="0" borderId="1" xfId="18" applyNumberFormat="1" applyFont="1" applyBorder="1" applyProtection="1">
      <alignment horizontal="center" vertical="center" wrapText="1"/>
    </xf>
    <xf numFmtId="49" fontId="5" fillId="0" borderId="1" xfId="19" applyNumberFormat="1" applyFont="1" applyBorder="1" applyProtection="1">
      <alignment horizontal="center" vertical="center"/>
    </xf>
    <xf numFmtId="0" fontId="18" fillId="0" borderId="1" xfId="0" applyFont="1" applyBorder="1" applyAlignment="1">
      <alignment horizontal="center" vertical="center" wrapText="1"/>
    </xf>
    <xf numFmtId="4" fontId="5" fillId="0" borderId="1" xfId="40" applyNumberFormat="1" applyFont="1" applyBorder="1" applyProtection="1">
      <alignment horizontal="right" vertical="center" wrapText="1"/>
    </xf>
    <xf numFmtId="2" fontId="10" fillId="0" borderId="1" xfId="0" applyNumberFormat="1" applyFont="1" applyFill="1" applyBorder="1" applyAlignment="1" applyProtection="1">
      <alignment horizontal="center" vertical="center" wrapText="1"/>
    </xf>
    <xf numFmtId="4" fontId="10" fillId="0" borderId="1" xfId="0" applyNumberFormat="1" applyFont="1" applyFill="1" applyBorder="1" applyAlignment="1" applyProtection="1">
      <alignment horizontal="center" vertical="center" wrapText="1"/>
    </xf>
    <xf numFmtId="0" fontId="17" fillId="0" borderId="1" xfId="0" applyFont="1" applyFill="1" applyBorder="1" applyAlignment="1">
      <alignment wrapText="1"/>
    </xf>
    <xf numFmtId="49" fontId="17" fillId="0" borderId="1" xfId="1" applyNumberFormat="1" applyFont="1" applyBorder="1" applyAlignment="1" applyProtection="1">
      <alignment horizontal="left" wrapText="1"/>
    </xf>
    <xf numFmtId="0" fontId="17" fillId="0" borderId="1" xfId="0" applyFont="1" applyBorder="1" applyAlignment="1" applyProtection="1">
      <alignment horizontal="left" vertical="center" wrapText="1"/>
    </xf>
    <xf numFmtId="0" fontId="8" fillId="0" borderId="6" xfId="0" applyFont="1" applyFill="1" applyBorder="1" applyAlignment="1" applyProtection="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pplyProtection="1">
      <alignment horizontal="center" vertical="center" wrapText="1"/>
    </xf>
    <xf numFmtId="0" fontId="8" fillId="0" borderId="9" xfId="0" applyFont="1" applyFill="1" applyBorder="1" applyAlignment="1">
      <alignment horizontal="center" vertical="center" wrapText="1"/>
    </xf>
    <xf numFmtId="49" fontId="8" fillId="0" borderId="1" xfId="0" applyNumberFormat="1" applyFont="1" applyFill="1" applyBorder="1" applyAlignment="1" applyProtection="1">
      <alignment horizontal="left" vertical="center" indent="1"/>
    </xf>
    <xf numFmtId="0" fontId="8" fillId="0" borderId="1" xfId="0" applyFont="1" applyFill="1" applyBorder="1" applyAlignment="1">
      <alignment horizontal="left" vertical="center" indent="1"/>
    </xf>
    <xf numFmtId="0" fontId="9" fillId="0" borderId="0" xfId="0" applyFont="1" applyBorder="1" applyAlignment="1" applyProtection="1">
      <alignment horizontal="center"/>
    </xf>
    <xf numFmtId="0" fontId="7" fillId="0" borderId="0" xfId="0" applyFont="1" applyBorder="1" applyAlignment="1" applyProtection="1">
      <alignment horizontal="center"/>
    </xf>
    <xf numFmtId="0" fontId="7" fillId="0" borderId="10" xfId="0" applyFont="1" applyBorder="1" applyAlignment="1" applyProtection="1">
      <alignment horizontal="left"/>
    </xf>
    <xf numFmtId="0" fontId="8" fillId="0" borderId="10" xfId="0" applyFont="1" applyBorder="1" applyAlignment="1"/>
    <xf numFmtId="0" fontId="8" fillId="0" borderId="2"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0" fillId="0" borderId="1" xfId="0" applyBorder="1" applyAlignment="1">
      <alignment horizontal="center" vertical="center" wrapText="1"/>
    </xf>
  </cellXfs>
  <cellStyles count="50">
    <cellStyle name="st91" xfId="47"/>
    <cellStyle name="xl100" xfId="33"/>
    <cellStyle name="xl101" xfId="34"/>
    <cellStyle name="xl102" xfId="11"/>
    <cellStyle name="xl103" xfId="27"/>
    <cellStyle name="xl104" xfId="30"/>
    <cellStyle name="xl105" xfId="35"/>
    <cellStyle name="xl22" xfId="13"/>
    <cellStyle name="xl31" xfId="14"/>
    <cellStyle name="xl33" xfId="2"/>
    <cellStyle name="xl40" xfId="3"/>
    <cellStyle name="xl43" xfId="4"/>
    <cellStyle name="xl51" xfId="5"/>
    <cellStyle name="xl58" xfId="46"/>
    <cellStyle name="xl61" xfId="38"/>
    <cellStyle name="xl63" xfId="1"/>
    <cellStyle name="xl66" xfId="12"/>
    <cellStyle name="xl67" xfId="39"/>
    <cellStyle name="xl68" xfId="37"/>
    <cellStyle name="xl69" xfId="24"/>
    <cellStyle name="xl70" xfId="22"/>
    <cellStyle name="xl71" xfId="40"/>
    <cellStyle name="xl72" xfId="41"/>
    <cellStyle name="xl73" xfId="10"/>
    <cellStyle name="xl74" xfId="26"/>
    <cellStyle name="xl75" xfId="42"/>
    <cellStyle name="xl76" xfId="43"/>
    <cellStyle name="xl77" xfId="9"/>
    <cellStyle name="xl78" xfId="15"/>
    <cellStyle name="xl79" xfId="16"/>
    <cellStyle name="xl80" xfId="17"/>
    <cellStyle name="xl81" xfId="18"/>
    <cellStyle name="xl82" xfId="19"/>
    <cellStyle name="xl83" xfId="20"/>
    <cellStyle name="xl84" xfId="36"/>
    <cellStyle name="xl85" xfId="45"/>
    <cellStyle name="xl86" xfId="48"/>
    <cellStyle name="xl88" xfId="21"/>
    <cellStyle name="xl89" xfId="23"/>
    <cellStyle name="xl90" xfId="28"/>
    <cellStyle name="xl91" xfId="6"/>
    <cellStyle name="xl92" xfId="8"/>
    <cellStyle name="xl93" xfId="29"/>
    <cellStyle name="xl94" xfId="31"/>
    <cellStyle name="xl95" xfId="7"/>
    <cellStyle name="xl96" xfId="44"/>
    <cellStyle name="xl97" xfId="25"/>
    <cellStyle name="xl98" xfId="32"/>
    <cellStyle name="xl99" xfId="49"/>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0"/>
  <sheetViews>
    <sheetView topLeftCell="A70" zoomScaleNormal="100" workbookViewId="0">
      <selection activeCell="J61" sqref="J61"/>
    </sheetView>
  </sheetViews>
  <sheetFormatPr defaultColWidth="9.140625" defaultRowHeight="12" x14ac:dyDescent="0.2"/>
  <cols>
    <col min="1" max="1" width="6" style="8" customWidth="1"/>
    <col min="2" max="2" width="18.7109375" style="8" customWidth="1"/>
    <col min="3" max="3" width="9.7109375" style="8" customWidth="1"/>
    <col min="4" max="6" width="24.7109375" style="8" customWidth="1"/>
    <col min="7" max="7" width="13.140625" style="8" customWidth="1"/>
    <col min="8" max="8" width="17.28515625" style="8" customWidth="1"/>
    <col min="9" max="9" width="24.7109375" style="8" customWidth="1"/>
    <col min="10" max="10" width="47.85546875" style="14" customWidth="1"/>
    <col min="11" max="16384" width="9.140625" style="8"/>
  </cols>
  <sheetData>
    <row r="1" spans="1:10" s="4" customFormat="1" x14ac:dyDescent="0.2">
      <c r="A1" s="1"/>
      <c r="B1" s="1"/>
      <c r="C1" s="1"/>
      <c r="D1" s="1"/>
      <c r="E1" s="1"/>
      <c r="F1" s="2"/>
      <c r="G1" s="3"/>
      <c r="I1" s="3" t="s">
        <v>0</v>
      </c>
      <c r="J1" s="5" t="s">
        <v>1</v>
      </c>
    </row>
    <row r="2" spans="1:10" s="4" customFormat="1" x14ac:dyDescent="0.2">
      <c r="A2" s="2"/>
      <c r="B2" s="2"/>
      <c r="C2" s="2"/>
      <c r="D2" s="2"/>
      <c r="E2" s="2"/>
      <c r="F2" s="2"/>
      <c r="G2" s="2"/>
      <c r="H2" s="2"/>
      <c r="I2" s="2"/>
      <c r="J2" s="6"/>
    </row>
    <row r="3" spans="1:10" s="4" customFormat="1" x14ac:dyDescent="0.2">
      <c r="A3" s="98" t="s">
        <v>2</v>
      </c>
      <c r="B3" s="98"/>
      <c r="C3" s="98"/>
      <c r="D3" s="98"/>
      <c r="E3" s="98"/>
      <c r="F3" s="98"/>
      <c r="G3" s="98"/>
      <c r="H3" s="98"/>
      <c r="I3" s="98"/>
      <c r="J3" s="6"/>
    </row>
    <row r="4" spans="1:10" s="4" customFormat="1" x14ac:dyDescent="0.2">
      <c r="A4" s="99" t="s">
        <v>156</v>
      </c>
      <c r="B4" s="99"/>
      <c r="C4" s="99"/>
      <c r="D4" s="99"/>
      <c r="E4" s="99"/>
      <c r="F4" s="99"/>
      <c r="G4" s="99"/>
      <c r="H4" s="99"/>
      <c r="I4" s="99"/>
      <c r="J4" s="6"/>
    </row>
    <row r="5" spans="1:10" s="4" customFormat="1" x14ac:dyDescent="0.2">
      <c r="A5" s="2"/>
      <c r="B5" s="2"/>
      <c r="C5" s="2"/>
      <c r="D5" s="2"/>
      <c r="E5" s="2"/>
      <c r="F5" s="2"/>
      <c r="G5" s="2"/>
      <c r="H5" s="2"/>
      <c r="I5" s="2"/>
      <c r="J5" s="6"/>
    </row>
    <row r="6" spans="1:10" s="4" customFormat="1" x14ac:dyDescent="0.2">
      <c r="A6" s="2" t="s">
        <v>3</v>
      </c>
      <c r="B6" s="7"/>
      <c r="C6" s="7" t="s">
        <v>4</v>
      </c>
      <c r="D6" s="7"/>
      <c r="E6" s="7"/>
      <c r="F6" s="7"/>
      <c r="G6" s="7"/>
      <c r="H6" s="7"/>
      <c r="I6" s="2"/>
      <c r="J6" s="6"/>
    </row>
    <row r="7" spans="1:10" s="4" customFormat="1" x14ac:dyDescent="0.2">
      <c r="A7" s="2"/>
      <c r="J7" s="6"/>
    </row>
    <row r="8" spans="1:10" s="4" customFormat="1" x14ac:dyDescent="0.2">
      <c r="A8" s="100" t="str">
        <f>"Единица измерения: "&amp;B8</f>
        <v xml:space="preserve">Единица измерения: </v>
      </c>
      <c r="B8" s="101"/>
      <c r="C8" s="2" t="s">
        <v>5</v>
      </c>
      <c r="D8" s="2"/>
      <c r="E8" s="2"/>
      <c r="F8" s="2"/>
      <c r="G8" s="2"/>
      <c r="H8" s="2"/>
      <c r="I8" s="2"/>
      <c r="J8" s="6"/>
    </row>
    <row r="9" spans="1:10" x14ac:dyDescent="0.2">
      <c r="A9" s="92" t="s">
        <v>6</v>
      </c>
      <c r="B9" s="93"/>
      <c r="C9" s="105" t="s">
        <v>7</v>
      </c>
      <c r="D9" s="106" t="s">
        <v>8</v>
      </c>
      <c r="E9" s="102" t="s">
        <v>9</v>
      </c>
      <c r="F9" s="106" t="s">
        <v>15</v>
      </c>
      <c r="G9" s="104" t="s">
        <v>10</v>
      </c>
      <c r="H9" s="105"/>
      <c r="I9" s="104" t="s">
        <v>11</v>
      </c>
      <c r="J9" s="105"/>
    </row>
    <row r="10" spans="1:10" ht="36" x14ac:dyDescent="0.2">
      <c r="A10" s="94"/>
      <c r="B10" s="95"/>
      <c r="C10" s="105"/>
      <c r="D10" s="106"/>
      <c r="E10" s="103"/>
      <c r="F10" s="106"/>
      <c r="G10" s="21" t="s">
        <v>12</v>
      </c>
      <c r="H10" s="21" t="s">
        <v>16</v>
      </c>
      <c r="I10" s="21" t="s">
        <v>13</v>
      </c>
      <c r="J10" s="21" t="s">
        <v>14</v>
      </c>
    </row>
    <row r="11" spans="1:10" x14ac:dyDescent="0.2">
      <c r="A11" s="92">
        <v>1</v>
      </c>
      <c r="B11" s="93"/>
      <c r="C11" s="20">
        <v>2</v>
      </c>
      <c r="D11" s="21">
        <v>3</v>
      </c>
      <c r="E11" s="21">
        <v>4</v>
      </c>
      <c r="F11" s="20">
        <v>5</v>
      </c>
      <c r="G11" s="21">
        <v>6</v>
      </c>
      <c r="H11" s="21">
        <v>7</v>
      </c>
      <c r="I11" s="21">
        <v>8</v>
      </c>
      <c r="J11" s="21">
        <v>9</v>
      </c>
    </row>
    <row r="12" spans="1:10" ht="12.75" x14ac:dyDescent="0.25">
      <c r="A12" s="15" t="s">
        <v>17</v>
      </c>
      <c r="B12" s="15"/>
      <c r="C12" s="16" t="s">
        <v>18</v>
      </c>
      <c r="D12" s="17">
        <v>180379955049.38</v>
      </c>
      <c r="E12" s="9" t="s">
        <v>20</v>
      </c>
      <c r="F12" s="17">
        <v>192240126358.73001</v>
      </c>
      <c r="G12" s="10">
        <f>IF(OR(F12="-",F12&lt;0,D12&lt;0),"-",(IF(OR(D12=0,D12="-"),"-",F12/D12*100)))</f>
        <v>106.57510492565719</v>
      </c>
      <c r="H12" s="10">
        <f>IF(D12=F12,"-",IF(F12="-",0,F12)-IF(D12="-",0,D12))</f>
        <v>11860171309.350006</v>
      </c>
      <c r="I12" s="10"/>
      <c r="J12" s="11" t="s">
        <v>20</v>
      </c>
    </row>
    <row r="13" spans="1:10" x14ac:dyDescent="0.2">
      <c r="A13" s="96" t="s">
        <v>19</v>
      </c>
      <c r="B13" s="97"/>
      <c r="C13" s="12"/>
      <c r="D13" s="13"/>
      <c r="E13" s="13"/>
      <c r="F13" s="13"/>
      <c r="G13" s="13"/>
      <c r="H13" s="13"/>
      <c r="I13" s="13"/>
      <c r="J13" s="18"/>
    </row>
    <row r="14" spans="1:10" s="22" customFormat="1" ht="33.75" x14ac:dyDescent="0.2">
      <c r="A14" s="26" t="s">
        <v>94</v>
      </c>
      <c r="B14" s="27" t="s">
        <v>157</v>
      </c>
      <c r="C14" s="12" t="s">
        <v>18</v>
      </c>
      <c r="D14" s="28">
        <v>19406295700</v>
      </c>
      <c r="E14" s="13" t="s">
        <v>21</v>
      </c>
      <c r="F14" s="28">
        <v>10010892000.27</v>
      </c>
      <c r="G14" s="10">
        <f t="shared" ref="G14" si="0">IF(OR(F14="-",F14&lt;0,D14&lt;0),"-",(IF(OR(D14=0,D14="-"),"-",F14/D14*100)))</f>
        <v>51.585795429624426</v>
      </c>
      <c r="H14" s="10">
        <f t="shared" ref="H14" si="1">IF(OR(D14=F14,D14&lt;0,F14&lt;0),"-",IF(F14="-",0,F14)-IF(D14="-",0,D14))</f>
        <v>-9395403699.7299995</v>
      </c>
      <c r="I14" s="13"/>
      <c r="J14" s="29" t="s">
        <v>402</v>
      </c>
    </row>
    <row r="15" spans="1:10" s="22" customFormat="1" ht="90" x14ac:dyDescent="0.2">
      <c r="A15" s="26" t="s">
        <v>94</v>
      </c>
      <c r="B15" s="27" t="s">
        <v>100</v>
      </c>
      <c r="C15" s="12" t="s">
        <v>18</v>
      </c>
      <c r="D15" s="28">
        <v>352471900</v>
      </c>
      <c r="E15" s="13" t="s">
        <v>21</v>
      </c>
      <c r="F15" s="28">
        <v>-56864865.539999999</v>
      </c>
      <c r="G15" s="10" t="str">
        <f t="shared" ref="G15" si="2">IF(OR(F15="-",F15&lt;0,D15&lt;0),"-",(IF(OR(D15=0,D15="-"),"-",F15/D15*100)))</f>
        <v>-</v>
      </c>
      <c r="H15" s="10" t="str">
        <f t="shared" ref="H15" si="3">IF(OR(D15=F15,D15&lt;0,F15&lt;0),"-",IF(F15="-",0,F15)-IF(D15="-",0,D15))</f>
        <v>-</v>
      </c>
      <c r="I15" s="13"/>
      <c r="J15" s="29" t="s">
        <v>403</v>
      </c>
    </row>
    <row r="16" spans="1:10" s="22" customFormat="1" ht="90" x14ac:dyDescent="0.2">
      <c r="A16" s="26" t="s">
        <v>94</v>
      </c>
      <c r="B16" s="27" t="s">
        <v>43</v>
      </c>
      <c r="C16" s="12" t="s">
        <v>18</v>
      </c>
      <c r="D16" s="28">
        <v>21213858</v>
      </c>
      <c r="E16" s="13" t="s">
        <v>21</v>
      </c>
      <c r="F16" s="28">
        <v>1938111.69</v>
      </c>
      <c r="G16" s="10">
        <f t="shared" ref="G16" si="4">IF(OR(F16="-",F16&lt;0,D16&lt;0),"-",(IF(OR(D16=0,D16="-"),"-",F16/D16*100)))</f>
        <v>9.1360642180220122</v>
      </c>
      <c r="H16" s="10">
        <f t="shared" ref="H16" si="5">IF(OR(D16=F16,D16&lt;0,F16&lt;0),"-",IF(F16="-",0,F16)-IF(D16="-",0,D16))</f>
        <v>-19275746.309999999</v>
      </c>
      <c r="I16" s="13"/>
      <c r="J16" s="30" t="s">
        <v>404</v>
      </c>
    </row>
    <row r="17" spans="1:10" s="22" customFormat="1" ht="56.25" x14ac:dyDescent="0.2">
      <c r="A17" s="26" t="s">
        <v>94</v>
      </c>
      <c r="B17" s="27" t="s">
        <v>44</v>
      </c>
      <c r="C17" s="12" t="s">
        <v>18</v>
      </c>
      <c r="D17" s="28">
        <v>0</v>
      </c>
      <c r="E17" s="13" t="s">
        <v>21</v>
      </c>
      <c r="F17" s="28">
        <v>-21640839</v>
      </c>
      <c r="G17" s="10" t="str">
        <f t="shared" ref="G17:G19" si="6">IF(OR(F17="-",F17&lt;0,D17&lt;0),"-",(IF(OR(D17=0,D17="-"),"-",F17/D17*100)))</f>
        <v>-</v>
      </c>
      <c r="H17" s="10" t="str">
        <f t="shared" ref="H17:H19" si="7">IF(OR(D17=F17,D17&lt;0,F17&lt;0),"-",IF(F17="-",0,F17)-IF(D17="-",0,D17))</f>
        <v>-</v>
      </c>
      <c r="I17" s="24"/>
      <c r="J17" s="31" t="s">
        <v>405</v>
      </c>
    </row>
    <row r="18" spans="1:10" s="22" customFormat="1" ht="33.75" x14ac:dyDescent="0.2">
      <c r="A18" s="26" t="s">
        <v>94</v>
      </c>
      <c r="B18" s="27" t="s">
        <v>127</v>
      </c>
      <c r="C18" s="12" t="s">
        <v>18</v>
      </c>
      <c r="D18" s="28">
        <v>0</v>
      </c>
      <c r="E18" s="13" t="s">
        <v>21</v>
      </c>
      <c r="F18" s="28">
        <v>765700</v>
      </c>
      <c r="G18" s="10" t="str">
        <f t="shared" si="6"/>
        <v>-</v>
      </c>
      <c r="H18" s="10">
        <f t="shared" si="7"/>
        <v>765700</v>
      </c>
      <c r="I18" s="24"/>
      <c r="J18" s="31" t="s">
        <v>406</v>
      </c>
    </row>
    <row r="19" spans="1:10" s="22" customFormat="1" ht="33.75" x14ac:dyDescent="0.2">
      <c r="A19" s="26" t="s">
        <v>94</v>
      </c>
      <c r="B19" s="27" t="s">
        <v>45</v>
      </c>
      <c r="C19" s="12" t="s">
        <v>18</v>
      </c>
      <c r="D19" s="28">
        <v>0</v>
      </c>
      <c r="E19" s="13" t="s">
        <v>21</v>
      </c>
      <c r="F19" s="28">
        <v>214349</v>
      </c>
      <c r="G19" s="10" t="str">
        <f t="shared" si="6"/>
        <v>-</v>
      </c>
      <c r="H19" s="10">
        <f t="shared" si="7"/>
        <v>214349</v>
      </c>
      <c r="I19" s="24"/>
      <c r="J19" s="31" t="s">
        <v>407</v>
      </c>
    </row>
    <row r="20" spans="1:10" s="22" customFormat="1" ht="123.75" x14ac:dyDescent="0.2">
      <c r="A20" s="26" t="s">
        <v>94</v>
      </c>
      <c r="B20" s="27" t="s">
        <v>101</v>
      </c>
      <c r="C20" s="12" t="s">
        <v>18</v>
      </c>
      <c r="D20" s="28">
        <v>110783100</v>
      </c>
      <c r="E20" s="13" t="s">
        <v>21</v>
      </c>
      <c r="F20" s="28">
        <v>99743802.930000007</v>
      </c>
      <c r="G20" s="10">
        <f t="shared" ref="G20:G22" si="8">IF(OR(F20="-",F20&lt;0,D20&lt;0),"-",(IF(OR(D20=0,D20="-"),"-",F20/D20*100)))</f>
        <v>90.035215596963809</v>
      </c>
      <c r="H20" s="10">
        <f t="shared" ref="H20:H22" si="9">IF(OR(D20=F20,D20&lt;0,F20&lt;0),"-",IF(F20="-",0,F20)-IF(D20="-",0,D20))</f>
        <v>-11039297.069999993</v>
      </c>
      <c r="I20" s="24"/>
      <c r="J20" s="31" t="s">
        <v>408</v>
      </c>
    </row>
    <row r="21" spans="1:10" s="22" customFormat="1" ht="112.5" x14ac:dyDescent="0.2">
      <c r="A21" s="26" t="s">
        <v>94</v>
      </c>
      <c r="B21" s="27" t="s">
        <v>46</v>
      </c>
      <c r="C21" s="12" t="s">
        <v>18</v>
      </c>
      <c r="D21" s="28">
        <v>0</v>
      </c>
      <c r="E21" s="13" t="s">
        <v>21</v>
      </c>
      <c r="F21" s="28">
        <v>-503422.86</v>
      </c>
      <c r="G21" s="10" t="str">
        <f t="shared" si="8"/>
        <v>-</v>
      </c>
      <c r="H21" s="10" t="str">
        <f t="shared" si="9"/>
        <v>-</v>
      </c>
      <c r="I21" s="24"/>
      <c r="J21" s="31" t="s">
        <v>409</v>
      </c>
    </row>
    <row r="22" spans="1:10" s="22" customFormat="1" ht="101.25" x14ac:dyDescent="0.2">
      <c r="A22" s="26" t="s">
        <v>94</v>
      </c>
      <c r="B22" s="27" t="s">
        <v>102</v>
      </c>
      <c r="C22" s="12" t="s">
        <v>18</v>
      </c>
      <c r="D22" s="28">
        <v>50500000</v>
      </c>
      <c r="E22" s="13" t="s">
        <v>21</v>
      </c>
      <c r="F22" s="28">
        <v>41628465.090000004</v>
      </c>
      <c r="G22" s="10">
        <f t="shared" si="8"/>
        <v>82.432604138613868</v>
      </c>
      <c r="H22" s="10">
        <f t="shared" si="9"/>
        <v>-8871534.9099999964</v>
      </c>
      <c r="I22" s="24"/>
      <c r="J22" s="31" t="s">
        <v>410</v>
      </c>
    </row>
    <row r="23" spans="1:10" s="22" customFormat="1" ht="146.25" x14ac:dyDescent="0.2">
      <c r="A23" s="26" t="s">
        <v>94</v>
      </c>
      <c r="B23" s="27" t="s">
        <v>103</v>
      </c>
      <c r="C23" s="12" t="s">
        <v>18</v>
      </c>
      <c r="D23" s="28">
        <v>2288000</v>
      </c>
      <c r="E23" s="24"/>
      <c r="F23" s="28">
        <v>1783725.64</v>
      </c>
      <c r="G23" s="10">
        <f t="shared" ref="G23:G27" si="10">IF(OR(F23="-",F23&lt;0,D23&lt;0),"-",(IF(OR(D23=0,D23="-"),"-",F23/D23*100)))</f>
        <v>77.960036713286712</v>
      </c>
      <c r="H23" s="10">
        <f t="shared" ref="H23:H27" si="11">IF(OR(D23=F23,D23&lt;0,F23&lt;0),"-",IF(F23="-",0,F23)-IF(D23="-",0,D23))</f>
        <v>-504274.3600000001</v>
      </c>
      <c r="I23" s="24"/>
      <c r="J23" s="31" t="s">
        <v>411</v>
      </c>
    </row>
    <row r="24" spans="1:10" s="22" customFormat="1" ht="123.75" x14ac:dyDescent="0.2">
      <c r="A24" s="26" t="s">
        <v>94</v>
      </c>
      <c r="B24" s="27" t="s">
        <v>95</v>
      </c>
      <c r="C24" s="12" t="s">
        <v>18</v>
      </c>
      <c r="D24" s="28">
        <v>-416721000</v>
      </c>
      <c r="E24" s="24"/>
      <c r="F24" s="28">
        <v>-425934282.86000001</v>
      </c>
      <c r="G24" s="10" t="str">
        <f t="shared" si="10"/>
        <v>-</v>
      </c>
      <c r="H24" s="10" t="str">
        <f t="shared" si="11"/>
        <v>-</v>
      </c>
      <c r="I24" s="24"/>
      <c r="J24" s="31" t="s">
        <v>412</v>
      </c>
    </row>
    <row r="25" spans="1:10" s="22" customFormat="1" ht="123.75" x14ac:dyDescent="0.2">
      <c r="A25" s="26" t="s">
        <v>94</v>
      </c>
      <c r="B25" s="27" t="s">
        <v>96</v>
      </c>
      <c r="C25" s="12" t="s">
        <v>18</v>
      </c>
      <c r="D25" s="28">
        <v>-40000000</v>
      </c>
      <c r="E25" s="24"/>
      <c r="F25" s="28">
        <v>-37886353.450000003</v>
      </c>
      <c r="G25" s="10" t="str">
        <f t="shared" si="10"/>
        <v>-</v>
      </c>
      <c r="H25" s="10" t="str">
        <f t="shared" si="11"/>
        <v>-</v>
      </c>
      <c r="I25" s="24"/>
      <c r="J25" s="31" t="s">
        <v>413</v>
      </c>
    </row>
    <row r="26" spans="1:10" s="22" customFormat="1" ht="22.5" x14ac:dyDescent="0.2">
      <c r="A26" s="26" t="s">
        <v>94</v>
      </c>
      <c r="B26" s="27" t="s">
        <v>146</v>
      </c>
      <c r="C26" s="12" t="s">
        <v>18</v>
      </c>
      <c r="D26" s="28">
        <v>501767000</v>
      </c>
      <c r="E26" s="24"/>
      <c r="F26" s="28">
        <v>444485878.56</v>
      </c>
      <c r="G26" s="10">
        <f t="shared" si="10"/>
        <v>88.584119433920534</v>
      </c>
      <c r="H26" s="10">
        <f t="shared" si="11"/>
        <v>-57281121.439999998</v>
      </c>
      <c r="I26" s="24"/>
      <c r="J26" s="31" t="s">
        <v>414</v>
      </c>
    </row>
    <row r="27" spans="1:10" s="22" customFormat="1" ht="123.75" x14ac:dyDescent="0.2">
      <c r="A27" s="26" t="s">
        <v>94</v>
      </c>
      <c r="B27" s="27" t="s">
        <v>47</v>
      </c>
      <c r="C27" s="12" t="s">
        <v>18</v>
      </c>
      <c r="D27" s="28">
        <v>0</v>
      </c>
      <c r="E27" s="24"/>
      <c r="F27" s="28">
        <v>29012018.949999999</v>
      </c>
      <c r="G27" s="10" t="str">
        <f t="shared" si="10"/>
        <v>-</v>
      </c>
      <c r="H27" s="10">
        <f t="shared" si="11"/>
        <v>29012018.949999999</v>
      </c>
      <c r="I27" s="24"/>
      <c r="J27" s="31" t="s">
        <v>415</v>
      </c>
    </row>
    <row r="28" spans="1:10" s="22" customFormat="1" ht="22.5" x14ac:dyDescent="0.2">
      <c r="A28" s="26" t="s">
        <v>94</v>
      </c>
      <c r="B28" s="27" t="s">
        <v>48</v>
      </c>
      <c r="C28" s="12" t="s">
        <v>18</v>
      </c>
      <c r="D28" s="28">
        <v>0</v>
      </c>
      <c r="E28" s="24"/>
      <c r="F28" s="28">
        <v>5806.25</v>
      </c>
      <c r="G28" s="10" t="str">
        <f t="shared" ref="G28:G39" si="12">IF(OR(F28="-",F28&lt;0,D28&lt;0),"-",(IF(OR(D28=0,D28="-"),"-",F28/D28*100)))</f>
        <v>-</v>
      </c>
      <c r="H28" s="10">
        <f t="shared" ref="H28:H39" si="13">IF(OR(D28=F28,D28&lt;0,F28&lt;0),"-",IF(F28="-",0,F28)-IF(D28="-",0,D28))</f>
        <v>5806.25</v>
      </c>
      <c r="I28" s="24"/>
      <c r="J28" s="31" t="s">
        <v>416</v>
      </c>
    </row>
    <row r="29" spans="1:10" s="22" customFormat="1" ht="22.5" x14ac:dyDescent="0.2">
      <c r="A29" s="26" t="s">
        <v>94</v>
      </c>
      <c r="B29" s="27" t="s">
        <v>49</v>
      </c>
      <c r="C29" s="12" t="s">
        <v>18</v>
      </c>
      <c r="D29" s="28">
        <v>0</v>
      </c>
      <c r="E29" s="24"/>
      <c r="F29" s="28">
        <v>44227.55</v>
      </c>
      <c r="G29" s="10" t="str">
        <f t="shared" si="12"/>
        <v>-</v>
      </c>
      <c r="H29" s="10">
        <f t="shared" si="13"/>
        <v>44227.55</v>
      </c>
      <c r="I29" s="24"/>
      <c r="J29" s="31" t="s">
        <v>417</v>
      </c>
    </row>
    <row r="30" spans="1:10" s="22" customFormat="1" ht="22.5" x14ac:dyDescent="0.2">
      <c r="A30" s="26" t="s">
        <v>94</v>
      </c>
      <c r="B30" s="27" t="s">
        <v>50</v>
      </c>
      <c r="C30" s="12" t="s">
        <v>18</v>
      </c>
      <c r="D30" s="28">
        <v>265492500</v>
      </c>
      <c r="E30" s="24"/>
      <c r="F30" s="28">
        <v>246449224.25</v>
      </c>
      <c r="G30" s="10">
        <f t="shared" si="12"/>
        <v>92.827188809476723</v>
      </c>
      <c r="H30" s="10">
        <f t="shared" si="13"/>
        <v>-19043275.75</v>
      </c>
      <c r="I30" s="24"/>
      <c r="J30" s="31" t="s">
        <v>417</v>
      </c>
    </row>
    <row r="31" spans="1:10" s="22" customFormat="1" ht="22.5" x14ac:dyDescent="0.2">
      <c r="A31" s="26" t="s">
        <v>94</v>
      </c>
      <c r="B31" s="27" t="s">
        <v>51</v>
      </c>
      <c r="C31" s="12" t="s">
        <v>18</v>
      </c>
      <c r="D31" s="28">
        <v>0</v>
      </c>
      <c r="E31" s="24"/>
      <c r="F31" s="28">
        <v>4000</v>
      </c>
      <c r="G31" s="10" t="str">
        <f t="shared" si="12"/>
        <v>-</v>
      </c>
      <c r="H31" s="10">
        <f t="shared" si="13"/>
        <v>4000</v>
      </c>
      <c r="I31" s="24"/>
      <c r="J31" s="31" t="s">
        <v>417</v>
      </c>
    </row>
    <row r="32" spans="1:10" s="22" customFormat="1" ht="22.5" x14ac:dyDescent="0.2">
      <c r="A32" s="26" t="s">
        <v>94</v>
      </c>
      <c r="B32" s="27" t="s">
        <v>158</v>
      </c>
      <c r="C32" s="12" t="s">
        <v>18</v>
      </c>
      <c r="D32" s="28">
        <v>5000000</v>
      </c>
      <c r="E32" s="24"/>
      <c r="F32" s="28">
        <v>4569600</v>
      </c>
      <c r="G32" s="10">
        <f t="shared" si="12"/>
        <v>91.391999999999996</v>
      </c>
      <c r="H32" s="10">
        <f t="shared" si="13"/>
        <v>-430400</v>
      </c>
      <c r="I32" s="24"/>
      <c r="J32" s="31" t="s">
        <v>417</v>
      </c>
    </row>
    <row r="33" spans="1:10" s="22" customFormat="1" ht="22.5" x14ac:dyDescent="0.2">
      <c r="A33" s="26" t="s">
        <v>94</v>
      </c>
      <c r="B33" s="27" t="s">
        <v>52</v>
      </c>
      <c r="C33" s="12" t="s">
        <v>18</v>
      </c>
      <c r="D33" s="28">
        <v>0</v>
      </c>
      <c r="E33" s="24"/>
      <c r="F33" s="28">
        <v>15011</v>
      </c>
      <c r="G33" s="10" t="str">
        <f t="shared" si="12"/>
        <v>-</v>
      </c>
      <c r="H33" s="10">
        <f t="shared" si="13"/>
        <v>15011</v>
      </c>
      <c r="I33" s="24"/>
      <c r="J33" s="31" t="s">
        <v>417</v>
      </c>
    </row>
    <row r="34" spans="1:10" s="22" customFormat="1" ht="22.5" x14ac:dyDescent="0.2">
      <c r="A34" s="26" t="s">
        <v>94</v>
      </c>
      <c r="B34" s="27" t="s">
        <v>53</v>
      </c>
      <c r="C34" s="12" t="s">
        <v>18</v>
      </c>
      <c r="D34" s="28">
        <v>0</v>
      </c>
      <c r="E34" s="24"/>
      <c r="F34" s="28">
        <v>483925.5</v>
      </c>
      <c r="G34" s="10" t="str">
        <f t="shared" si="12"/>
        <v>-</v>
      </c>
      <c r="H34" s="10">
        <f t="shared" si="13"/>
        <v>483925.5</v>
      </c>
      <c r="I34" s="24"/>
      <c r="J34" s="31" t="s">
        <v>417</v>
      </c>
    </row>
    <row r="35" spans="1:10" s="22" customFormat="1" ht="22.5" x14ac:dyDescent="0.2">
      <c r="A35" s="26" t="s">
        <v>94</v>
      </c>
      <c r="B35" s="27" t="s">
        <v>104</v>
      </c>
      <c r="C35" s="12" t="s">
        <v>18</v>
      </c>
      <c r="D35" s="28">
        <v>1984000</v>
      </c>
      <c r="E35" s="24"/>
      <c r="F35" s="28">
        <v>160500</v>
      </c>
      <c r="G35" s="10">
        <f t="shared" si="12"/>
        <v>8.089717741935484</v>
      </c>
      <c r="H35" s="10">
        <f t="shared" si="13"/>
        <v>-1823500</v>
      </c>
      <c r="I35" s="24"/>
      <c r="J35" s="31" t="s">
        <v>417</v>
      </c>
    </row>
    <row r="36" spans="1:10" s="22" customFormat="1" ht="22.5" x14ac:dyDescent="0.2">
      <c r="A36" s="26" t="s">
        <v>94</v>
      </c>
      <c r="B36" s="27" t="s">
        <v>128</v>
      </c>
      <c r="C36" s="12" t="s">
        <v>18</v>
      </c>
      <c r="D36" s="28">
        <v>1172500</v>
      </c>
      <c r="E36" s="24"/>
      <c r="F36" s="28">
        <v>128000</v>
      </c>
      <c r="G36" s="10">
        <f t="shared" si="12"/>
        <v>10.91684434968017</v>
      </c>
      <c r="H36" s="10">
        <f t="shared" si="13"/>
        <v>-1044500</v>
      </c>
      <c r="I36" s="24"/>
      <c r="J36" s="31" t="s">
        <v>417</v>
      </c>
    </row>
    <row r="37" spans="1:10" s="22" customFormat="1" ht="22.5" x14ac:dyDescent="0.2">
      <c r="A37" s="26" t="s">
        <v>94</v>
      </c>
      <c r="B37" s="27" t="s">
        <v>129</v>
      </c>
      <c r="C37" s="12" t="s">
        <v>18</v>
      </c>
      <c r="D37" s="28">
        <v>0</v>
      </c>
      <c r="E37" s="24"/>
      <c r="F37" s="28">
        <v>14.46</v>
      </c>
      <c r="G37" s="10" t="str">
        <f t="shared" si="12"/>
        <v>-</v>
      </c>
      <c r="H37" s="10">
        <f t="shared" si="13"/>
        <v>14.46</v>
      </c>
      <c r="I37" s="24"/>
      <c r="J37" s="29" t="s">
        <v>418</v>
      </c>
    </row>
    <row r="38" spans="1:10" s="22" customFormat="1" ht="22.5" x14ac:dyDescent="0.2">
      <c r="A38" s="26" t="s">
        <v>94</v>
      </c>
      <c r="B38" s="27" t="s">
        <v>130</v>
      </c>
      <c r="C38" s="12" t="s">
        <v>18</v>
      </c>
      <c r="D38" s="28">
        <v>0</v>
      </c>
      <c r="E38" s="24"/>
      <c r="F38" s="28">
        <v>3985.76</v>
      </c>
      <c r="G38" s="10" t="str">
        <f t="shared" si="12"/>
        <v>-</v>
      </c>
      <c r="H38" s="10">
        <f t="shared" si="13"/>
        <v>3985.76</v>
      </c>
      <c r="I38" s="24"/>
      <c r="J38" s="29" t="s">
        <v>418</v>
      </c>
    </row>
    <row r="39" spans="1:10" s="22" customFormat="1" ht="22.5" x14ac:dyDescent="0.2">
      <c r="A39" s="26" t="s">
        <v>94</v>
      </c>
      <c r="B39" s="27" t="s">
        <v>131</v>
      </c>
      <c r="C39" s="12" t="s">
        <v>18</v>
      </c>
      <c r="D39" s="28">
        <v>0</v>
      </c>
      <c r="E39" s="24"/>
      <c r="F39" s="28">
        <v>26854.15</v>
      </c>
      <c r="G39" s="10" t="str">
        <f t="shared" si="12"/>
        <v>-</v>
      </c>
      <c r="H39" s="10">
        <f t="shared" si="13"/>
        <v>26854.15</v>
      </c>
      <c r="I39" s="24"/>
      <c r="J39" s="29" t="s">
        <v>418</v>
      </c>
    </row>
    <row r="40" spans="1:10" s="22" customFormat="1" ht="22.5" x14ac:dyDescent="0.2">
      <c r="A40" s="26" t="s">
        <v>94</v>
      </c>
      <c r="B40" s="27" t="s">
        <v>132</v>
      </c>
      <c r="C40" s="12" t="s">
        <v>18</v>
      </c>
      <c r="D40" s="28">
        <v>0</v>
      </c>
      <c r="E40" s="24"/>
      <c r="F40" s="28">
        <v>-0.01</v>
      </c>
      <c r="G40" s="10" t="str">
        <f t="shared" ref="G40:G48" si="14">IF(OR(F40="-",F40&lt;0,D40&lt;0),"-",(IF(OR(D40=0,D40="-"),"-",F40/D40*100)))</f>
        <v>-</v>
      </c>
      <c r="H40" s="10" t="str">
        <f t="shared" ref="H40:H48" si="15">IF(OR(D40=F40,D40&lt;0,F40&lt;0),"-",IF(F40="-",0,F40)-IF(D40="-",0,D40))</f>
        <v>-</v>
      </c>
      <c r="I40" s="24"/>
      <c r="J40" s="29" t="s">
        <v>418</v>
      </c>
    </row>
    <row r="41" spans="1:10" s="22" customFormat="1" ht="22.5" x14ac:dyDescent="0.2">
      <c r="A41" s="26" t="s">
        <v>94</v>
      </c>
      <c r="B41" s="27" t="s">
        <v>97</v>
      </c>
      <c r="C41" s="12" t="s">
        <v>18</v>
      </c>
      <c r="D41" s="28">
        <v>0</v>
      </c>
      <c r="E41" s="24"/>
      <c r="F41" s="28">
        <v>-12266.67</v>
      </c>
      <c r="G41" s="10" t="str">
        <f t="shared" si="14"/>
        <v>-</v>
      </c>
      <c r="H41" s="10" t="str">
        <f t="shared" si="15"/>
        <v>-</v>
      </c>
      <c r="I41" s="24"/>
      <c r="J41" s="29" t="s">
        <v>418</v>
      </c>
    </row>
    <row r="42" spans="1:10" s="22" customFormat="1" ht="22.5" x14ac:dyDescent="0.2">
      <c r="A42" s="26" t="s">
        <v>94</v>
      </c>
      <c r="B42" s="27" t="s">
        <v>105</v>
      </c>
      <c r="C42" s="12" t="s">
        <v>18</v>
      </c>
      <c r="D42" s="28">
        <v>0</v>
      </c>
      <c r="E42" s="24"/>
      <c r="F42" s="28">
        <v>12634.22</v>
      </c>
      <c r="G42" s="10" t="str">
        <f t="shared" si="14"/>
        <v>-</v>
      </c>
      <c r="H42" s="10">
        <f t="shared" si="15"/>
        <v>12634.22</v>
      </c>
      <c r="I42" s="24"/>
      <c r="J42" s="29" t="s">
        <v>418</v>
      </c>
    </row>
    <row r="43" spans="1:10" s="22" customFormat="1" ht="22.5" x14ac:dyDescent="0.2">
      <c r="A43" s="26" t="s">
        <v>94</v>
      </c>
      <c r="B43" s="27" t="s">
        <v>54</v>
      </c>
      <c r="C43" s="12" t="s">
        <v>18</v>
      </c>
      <c r="D43" s="28">
        <v>0</v>
      </c>
      <c r="E43" s="24"/>
      <c r="F43" s="28">
        <v>-22368</v>
      </c>
      <c r="G43" s="10" t="str">
        <f t="shared" si="14"/>
        <v>-</v>
      </c>
      <c r="H43" s="10" t="str">
        <f t="shared" si="15"/>
        <v>-</v>
      </c>
      <c r="I43" s="24"/>
      <c r="J43" s="29" t="s">
        <v>418</v>
      </c>
    </row>
    <row r="44" spans="1:10" s="22" customFormat="1" ht="112.5" x14ac:dyDescent="0.2">
      <c r="A44" s="26" t="s">
        <v>94</v>
      </c>
      <c r="B44" s="27" t="s">
        <v>133</v>
      </c>
      <c r="C44" s="12" t="s">
        <v>18</v>
      </c>
      <c r="D44" s="28">
        <v>1000</v>
      </c>
      <c r="E44" s="24"/>
      <c r="F44" s="28">
        <v>904.98</v>
      </c>
      <c r="G44" s="10">
        <f t="shared" si="14"/>
        <v>90.498000000000005</v>
      </c>
      <c r="H44" s="10">
        <f t="shared" si="15"/>
        <v>-95.019999999999982</v>
      </c>
      <c r="I44" s="24"/>
      <c r="J44" s="89" t="s">
        <v>419</v>
      </c>
    </row>
    <row r="45" spans="1:10" s="22" customFormat="1" ht="112.5" x14ac:dyDescent="0.2">
      <c r="A45" s="26" t="s">
        <v>94</v>
      </c>
      <c r="B45" s="27" t="s">
        <v>55</v>
      </c>
      <c r="C45" s="12" t="s">
        <v>18</v>
      </c>
      <c r="D45" s="28">
        <v>0</v>
      </c>
      <c r="E45" s="24"/>
      <c r="F45" s="28">
        <v>4.12</v>
      </c>
      <c r="G45" s="10" t="str">
        <f t="shared" si="14"/>
        <v>-</v>
      </c>
      <c r="H45" s="10">
        <f t="shared" si="15"/>
        <v>4.12</v>
      </c>
      <c r="I45" s="24"/>
      <c r="J45" s="90" t="s">
        <v>420</v>
      </c>
    </row>
    <row r="46" spans="1:10" s="22" customFormat="1" ht="123.75" x14ac:dyDescent="0.2">
      <c r="A46" s="26" t="s">
        <v>94</v>
      </c>
      <c r="B46" s="27" t="s">
        <v>134</v>
      </c>
      <c r="C46" s="12" t="s">
        <v>18</v>
      </c>
      <c r="D46" s="28">
        <v>0</v>
      </c>
      <c r="E46" s="24"/>
      <c r="F46" s="28">
        <v>157.51</v>
      </c>
      <c r="G46" s="10" t="str">
        <f t="shared" si="14"/>
        <v>-</v>
      </c>
      <c r="H46" s="10">
        <f t="shared" si="15"/>
        <v>157.51</v>
      </c>
      <c r="I46" s="24"/>
      <c r="J46" s="31" t="s">
        <v>421</v>
      </c>
    </row>
    <row r="47" spans="1:10" s="22" customFormat="1" ht="168.75" x14ac:dyDescent="0.2">
      <c r="A47" s="26" t="s">
        <v>94</v>
      </c>
      <c r="B47" s="27" t="s">
        <v>147</v>
      </c>
      <c r="C47" s="12" t="s">
        <v>18</v>
      </c>
      <c r="D47" s="28">
        <v>0</v>
      </c>
      <c r="E47" s="24"/>
      <c r="F47" s="28">
        <v>2861.3</v>
      </c>
      <c r="G47" s="10" t="str">
        <f t="shared" si="14"/>
        <v>-</v>
      </c>
      <c r="H47" s="10">
        <f t="shared" si="15"/>
        <v>2861.3</v>
      </c>
      <c r="I47" s="24"/>
      <c r="J47" s="90" t="s">
        <v>422</v>
      </c>
    </row>
    <row r="48" spans="1:10" s="22" customFormat="1" ht="192" x14ac:dyDescent="0.2">
      <c r="A48" s="26" t="s">
        <v>94</v>
      </c>
      <c r="B48" s="27" t="s">
        <v>148</v>
      </c>
      <c r="C48" s="12" t="s">
        <v>18</v>
      </c>
      <c r="D48" s="28">
        <v>0</v>
      </c>
      <c r="E48" s="24"/>
      <c r="F48" s="28">
        <v>3.19</v>
      </c>
      <c r="G48" s="10" t="str">
        <f t="shared" si="14"/>
        <v>-</v>
      </c>
      <c r="H48" s="10">
        <f t="shared" si="15"/>
        <v>3.19</v>
      </c>
      <c r="I48" s="24"/>
      <c r="J48" s="25" t="s">
        <v>423</v>
      </c>
    </row>
    <row r="49" spans="1:10" s="22" customFormat="1" ht="33.75" x14ac:dyDescent="0.2">
      <c r="A49" s="26" t="s">
        <v>94</v>
      </c>
      <c r="B49" s="27" t="s">
        <v>149</v>
      </c>
      <c r="C49" s="12" t="s">
        <v>18</v>
      </c>
      <c r="D49" s="28">
        <v>0</v>
      </c>
      <c r="E49" s="24"/>
      <c r="F49" s="28">
        <v>1000</v>
      </c>
      <c r="G49" s="10" t="str">
        <f t="shared" ref="G49:G60" si="16">IF(OR(F49="-",F49&lt;0,D49&lt;0),"-",(IF(OR(D49=0,D49="-"),"-",F49/D49*100)))</f>
        <v>-</v>
      </c>
      <c r="H49" s="10">
        <f t="shared" ref="H49:H60" si="17">IF(OR(D49=F49,D49&lt;0,F49&lt;0),"-",IF(F49="-",0,F49)-IF(D49="-",0,D49))</f>
        <v>1000</v>
      </c>
      <c r="I49" s="24"/>
      <c r="J49" s="89" t="s">
        <v>424</v>
      </c>
    </row>
    <row r="50" spans="1:10" s="22" customFormat="1" ht="45" x14ac:dyDescent="0.2">
      <c r="A50" s="26" t="s">
        <v>94</v>
      </c>
      <c r="B50" s="27" t="s">
        <v>135</v>
      </c>
      <c r="C50" s="12" t="s">
        <v>18</v>
      </c>
      <c r="D50" s="28">
        <v>30420000</v>
      </c>
      <c r="E50" s="24"/>
      <c r="F50" s="28">
        <v>16132178</v>
      </c>
      <c r="G50" s="10">
        <f t="shared" si="16"/>
        <v>53.031485864562789</v>
      </c>
      <c r="H50" s="10">
        <f t="shared" si="17"/>
        <v>-14287822</v>
      </c>
      <c r="I50" s="24"/>
      <c r="J50" s="89" t="s">
        <v>425</v>
      </c>
    </row>
    <row r="51" spans="1:10" s="22" customFormat="1" ht="46.5" customHeight="1" x14ac:dyDescent="0.2">
      <c r="A51" s="26" t="s">
        <v>94</v>
      </c>
      <c r="B51" s="27" t="s">
        <v>150</v>
      </c>
      <c r="C51" s="12" t="s">
        <v>18</v>
      </c>
      <c r="D51" s="28">
        <v>34476000</v>
      </c>
      <c r="E51" s="24"/>
      <c r="F51" s="28">
        <v>26689020.350000001</v>
      </c>
      <c r="G51" s="10">
        <f t="shared" si="16"/>
        <v>77.413332028077505</v>
      </c>
      <c r="H51" s="10">
        <f t="shared" si="17"/>
        <v>-7786979.6499999985</v>
      </c>
      <c r="I51" s="24"/>
      <c r="J51" s="89" t="s">
        <v>426</v>
      </c>
    </row>
    <row r="52" spans="1:10" s="22" customFormat="1" ht="45.75" customHeight="1" x14ac:dyDescent="0.2">
      <c r="A52" s="26" t="s">
        <v>94</v>
      </c>
      <c r="B52" s="27" t="s">
        <v>151</v>
      </c>
      <c r="C52" s="12" t="s">
        <v>18</v>
      </c>
      <c r="D52" s="28">
        <v>81120000</v>
      </c>
      <c r="E52" s="24"/>
      <c r="F52" s="28">
        <v>66342062.700000003</v>
      </c>
      <c r="G52" s="10">
        <f t="shared" si="16"/>
        <v>81.782621671597639</v>
      </c>
      <c r="H52" s="10">
        <f t="shared" si="17"/>
        <v>-14777937.299999997</v>
      </c>
      <c r="I52" s="24"/>
      <c r="J52" s="89" t="s">
        <v>427</v>
      </c>
    </row>
    <row r="53" spans="1:10" s="22" customFormat="1" ht="46.5" customHeight="1" x14ac:dyDescent="0.2">
      <c r="A53" s="26" t="s">
        <v>94</v>
      </c>
      <c r="B53" s="27" t="s">
        <v>136</v>
      </c>
      <c r="C53" s="12" t="s">
        <v>18</v>
      </c>
      <c r="D53" s="28">
        <v>56784000</v>
      </c>
      <c r="E53" s="24"/>
      <c r="F53" s="28">
        <v>39724544.390000001</v>
      </c>
      <c r="G53" s="10">
        <f t="shared" si="16"/>
        <v>69.957284428712313</v>
      </c>
      <c r="H53" s="10">
        <f t="shared" si="17"/>
        <v>-17059455.609999999</v>
      </c>
      <c r="I53" s="24"/>
      <c r="J53" s="89" t="s">
        <v>428</v>
      </c>
    </row>
    <row r="54" spans="1:10" s="22" customFormat="1" ht="64.5" customHeight="1" x14ac:dyDescent="0.2">
      <c r="A54" s="26" t="s">
        <v>94</v>
      </c>
      <c r="B54" s="27" t="s">
        <v>106</v>
      </c>
      <c r="C54" s="12" t="s">
        <v>18</v>
      </c>
      <c r="D54" s="28">
        <v>0</v>
      </c>
      <c r="E54" s="24"/>
      <c r="F54" s="28">
        <v>818190.8</v>
      </c>
      <c r="G54" s="10" t="str">
        <f t="shared" si="16"/>
        <v>-</v>
      </c>
      <c r="H54" s="10">
        <f t="shared" si="17"/>
        <v>818190.8</v>
      </c>
      <c r="I54" s="24"/>
      <c r="J54" s="31" t="s">
        <v>429</v>
      </c>
    </row>
    <row r="55" spans="1:10" s="22" customFormat="1" ht="57" customHeight="1" x14ac:dyDescent="0.2">
      <c r="A55" s="26" t="s">
        <v>94</v>
      </c>
      <c r="B55" s="27" t="s">
        <v>107</v>
      </c>
      <c r="C55" s="12" t="s">
        <v>18</v>
      </c>
      <c r="D55" s="28">
        <v>203000</v>
      </c>
      <c r="E55" s="24"/>
      <c r="F55" s="28">
        <v>169230</v>
      </c>
      <c r="G55" s="10">
        <f t="shared" si="16"/>
        <v>83.364532019704427</v>
      </c>
      <c r="H55" s="10">
        <f t="shared" si="17"/>
        <v>-33770</v>
      </c>
      <c r="I55" s="24"/>
      <c r="J55" s="91" t="s">
        <v>430</v>
      </c>
    </row>
    <row r="56" spans="1:10" s="22" customFormat="1" ht="67.5" customHeight="1" x14ac:dyDescent="0.2">
      <c r="A56" s="26" t="s">
        <v>94</v>
      </c>
      <c r="B56" s="27" t="s">
        <v>98</v>
      </c>
      <c r="C56" s="12" t="s">
        <v>18</v>
      </c>
      <c r="D56" s="28">
        <v>3766000</v>
      </c>
      <c r="E56" s="24"/>
      <c r="F56" s="28">
        <v>0</v>
      </c>
      <c r="G56" s="10">
        <f t="shared" si="16"/>
        <v>0</v>
      </c>
      <c r="H56" s="10">
        <f t="shared" si="17"/>
        <v>-3766000</v>
      </c>
      <c r="I56" s="24"/>
      <c r="J56" s="89" t="s">
        <v>431</v>
      </c>
    </row>
    <row r="57" spans="1:10" s="22" customFormat="1" ht="67.5" x14ac:dyDescent="0.2">
      <c r="A57" s="26" t="s">
        <v>94</v>
      </c>
      <c r="B57" s="27" t="s">
        <v>56</v>
      </c>
      <c r="C57" s="12" t="s">
        <v>18</v>
      </c>
      <c r="D57" s="28">
        <v>0</v>
      </c>
      <c r="E57" s="24"/>
      <c r="F57" s="28">
        <v>103400.5</v>
      </c>
      <c r="G57" s="10" t="str">
        <f t="shared" si="16"/>
        <v>-</v>
      </c>
      <c r="H57" s="10">
        <f t="shared" si="17"/>
        <v>103400.5</v>
      </c>
      <c r="I57" s="24"/>
      <c r="J57" s="31" t="s">
        <v>432</v>
      </c>
    </row>
    <row r="58" spans="1:10" s="22" customFormat="1" ht="45" x14ac:dyDescent="0.2">
      <c r="A58" s="26" t="s">
        <v>94</v>
      </c>
      <c r="B58" s="27" t="s">
        <v>99</v>
      </c>
      <c r="C58" s="12" t="s">
        <v>18</v>
      </c>
      <c r="D58" s="28">
        <v>1334000</v>
      </c>
      <c r="E58" s="24"/>
      <c r="F58" s="28">
        <v>-3735</v>
      </c>
      <c r="G58" s="10" t="str">
        <f t="shared" si="16"/>
        <v>-</v>
      </c>
      <c r="H58" s="10" t="str">
        <f t="shared" si="17"/>
        <v>-</v>
      </c>
      <c r="I58" s="24"/>
      <c r="J58" s="31" t="s">
        <v>433</v>
      </c>
    </row>
    <row r="59" spans="1:10" s="22" customFormat="1" ht="45" x14ac:dyDescent="0.2">
      <c r="A59" s="26" t="s">
        <v>94</v>
      </c>
      <c r="B59" s="27" t="s">
        <v>57</v>
      </c>
      <c r="C59" s="12" t="s">
        <v>18</v>
      </c>
      <c r="D59" s="28">
        <v>0</v>
      </c>
      <c r="E59" s="24"/>
      <c r="F59" s="28">
        <v>14500.5</v>
      </c>
      <c r="G59" s="10" t="str">
        <f t="shared" si="16"/>
        <v>-</v>
      </c>
      <c r="H59" s="10">
        <f t="shared" si="17"/>
        <v>14500.5</v>
      </c>
      <c r="I59" s="24"/>
      <c r="J59" s="31" t="s">
        <v>434</v>
      </c>
    </row>
    <row r="60" spans="1:10" s="22" customFormat="1" ht="90" x14ac:dyDescent="0.2">
      <c r="A60" s="26" t="s">
        <v>94</v>
      </c>
      <c r="B60" s="27" t="s">
        <v>58</v>
      </c>
      <c r="C60" s="12" t="s">
        <v>18</v>
      </c>
      <c r="D60" s="28">
        <v>30000</v>
      </c>
      <c r="E60" s="24"/>
      <c r="F60" s="28">
        <v>8900</v>
      </c>
      <c r="G60" s="10">
        <f t="shared" si="16"/>
        <v>29.666666666666668</v>
      </c>
      <c r="H60" s="10">
        <f t="shared" si="17"/>
        <v>-21100</v>
      </c>
      <c r="I60" s="24"/>
      <c r="J60" s="31" t="s">
        <v>435</v>
      </c>
    </row>
    <row r="61" spans="1:10" s="22" customFormat="1" ht="33.75" x14ac:dyDescent="0.2">
      <c r="A61" s="26" t="s">
        <v>94</v>
      </c>
      <c r="B61" s="27" t="s">
        <v>152</v>
      </c>
      <c r="C61" s="12" t="s">
        <v>18</v>
      </c>
      <c r="D61" s="28">
        <v>420800</v>
      </c>
      <c r="E61" s="24"/>
      <c r="F61" s="28">
        <v>270723</v>
      </c>
      <c r="G61" s="10">
        <f t="shared" ref="G61:G66" si="18">IF(OR(F61="-",F61&lt;0,D61&lt;0),"-",(IF(OR(D61=0,D61="-"),"-",F61/D61*100)))</f>
        <v>64.335313688212921</v>
      </c>
      <c r="H61" s="10">
        <f t="shared" ref="H61:H66" si="19">IF(OR(D61=F61,D61&lt;0,F61&lt;0),"-",IF(F61="-",0,F61)-IF(D61="-",0,D61))</f>
        <v>-150077</v>
      </c>
      <c r="I61" s="24"/>
      <c r="J61" s="89" t="s">
        <v>436</v>
      </c>
    </row>
    <row r="62" spans="1:10" s="22" customFormat="1" ht="22.5" x14ac:dyDescent="0.2">
      <c r="A62" s="26" t="s">
        <v>94</v>
      </c>
      <c r="B62" s="27" t="s">
        <v>59</v>
      </c>
      <c r="C62" s="12" t="s">
        <v>18</v>
      </c>
      <c r="D62" s="28">
        <v>1000</v>
      </c>
      <c r="E62" s="24"/>
      <c r="F62" s="28">
        <v>0</v>
      </c>
      <c r="G62" s="10">
        <f t="shared" si="18"/>
        <v>0</v>
      </c>
      <c r="H62" s="10">
        <f t="shared" si="19"/>
        <v>-1000</v>
      </c>
      <c r="I62" s="24"/>
      <c r="J62" s="31" t="s">
        <v>437</v>
      </c>
    </row>
    <row r="63" spans="1:10" s="22" customFormat="1" ht="22.5" x14ac:dyDescent="0.2">
      <c r="A63" s="26" t="s">
        <v>94</v>
      </c>
      <c r="B63" s="27" t="s">
        <v>60</v>
      </c>
      <c r="C63" s="12" t="s">
        <v>18</v>
      </c>
      <c r="D63" s="28">
        <v>9517890</v>
      </c>
      <c r="E63" s="24"/>
      <c r="F63" s="28">
        <v>3129412.86</v>
      </c>
      <c r="G63" s="10">
        <f t="shared" si="18"/>
        <v>32.879271140977671</v>
      </c>
      <c r="H63" s="10">
        <f t="shared" si="19"/>
        <v>-6388477.1400000006</v>
      </c>
      <c r="I63" s="24"/>
      <c r="J63" s="31" t="s">
        <v>437</v>
      </c>
    </row>
    <row r="64" spans="1:10" s="22" customFormat="1" ht="22.5" x14ac:dyDescent="0.2">
      <c r="A64" s="26" t="s">
        <v>94</v>
      </c>
      <c r="B64" s="27" t="s">
        <v>108</v>
      </c>
      <c r="C64" s="12" t="s">
        <v>18</v>
      </c>
      <c r="D64" s="28">
        <v>3400</v>
      </c>
      <c r="E64" s="24"/>
      <c r="F64" s="28">
        <v>1500</v>
      </c>
      <c r="G64" s="10">
        <f t="shared" si="18"/>
        <v>44.117647058823529</v>
      </c>
      <c r="H64" s="10">
        <f t="shared" si="19"/>
        <v>-1900</v>
      </c>
      <c r="I64" s="24"/>
      <c r="J64" s="31" t="s">
        <v>437</v>
      </c>
    </row>
    <row r="65" spans="1:10" s="22" customFormat="1" ht="22.5" x14ac:dyDescent="0.2">
      <c r="A65" s="26" t="s">
        <v>94</v>
      </c>
      <c r="B65" s="27" t="s">
        <v>159</v>
      </c>
      <c r="C65" s="12" t="s">
        <v>18</v>
      </c>
      <c r="D65" s="28">
        <v>0</v>
      </c>
      <c r="E65" s="24"/>
      <c r="F65" s="28">
        <v>1500</v>
      </c>
      <c r="G65" s="10" t="str">
        <f t="shared" si="18"/>
        <v>-</v>
      </c>
      <c r="H65" s="10">
        <f t="shared" si="19"/>
        <v>1500</v>
      </c>
      <c r="I65" s="24"/>
      <c r="J65" s="31" t="s">
        <v>437</v>
      </c>
    </row>
    <row r="66" spans="1:10" s="22" customFormat="1" ht="22.5" x14ac:dyDescent="0.2">
      <c r="A66" s="26" t="s">
        <v>94</v>
      </c>
      <c r="B66" s="27" t="s">
        <v>109</v>
      </c>
      <c r="C66" s="12" t="s">
        <v>18</v>
      </c>
      <c r="D66" s="28">
        <v>125600</v>
      </c>
      <c r="E66" s="24"/>
      <c r="F66" s="28">
        <v>0</v>
      </c>
      <c r="G66" s="10">
        <f t="shared" si="18"/>
        <v>0</v>
      </c>
      <c r="H66" s="10">
        <f t="shared" si="19"/>
        <v>-125600</v>
      </c>
      <c r="I66" s="24"/>
      <c r="J66" s="31" t="s">
        <v>437</v>
      </c>
    </row>
    <row r="67" spans="1:10" s="22" customFormat="1" ht="22.5" x14ac:dyDescent="0.2">
      <c r="A67" s="26" t="s">
        <v>94</v>
      </c>
      <c r="B67" s="27" t="s">
        <v>160</v>
      </c>
      <c r="C67" s="12" t="s">
        <v>18</v>
      </c>
      <c r="D67" s="28">
        <v>1645100</v>
      </c>
      <c r="E67" s="24"/>
      <c r="F67" s="28">
        <v>1269102.31</v>
      </c>
      <c r="G67" s="10">
        <f t="shared" ref="G67:G87" si="20">IF(OR(F67="-",F67&lt;0,D67&lt;0),"-",(IF(OR(D67=0,D67="-"),"-",F67/D67*100)))</f>
        <v>77.144386967357619</v>
      </c>
      <c r="H67" s="10">
        <f t="shared" ref="H67:H87" si="21">IF(OR(D67=F67,D67&lt;0,F67&lt;0),"-",IF(F67="-",0,F67)-IF(D67="-",0,D67))</f>
        <v>-375997.68999999994</v>
      </c>
      <c r="I67" s="24"/>
      <c r="J67" s="31" t="s">
        <v>437</v>
      </c>
    </row>
    <row r="68" spans="1:10" s="22" customFormat="1" ht="22.5" x14ac:dyDescent="0.2">
      <c r="A68" s="26" t="s">
        <v>94</v>
      </c>
      <c r="B68" s="27" t="s">
        <v>110</v>
      </c>
      <c r="C68" s="12" t="s">
        <v>18</v>
      </c>
      <c r="D68" s="28">
        <v>13603900</v>
      </c>
      <c r="E68" s="24"/>
      <c r="F68" s="28">
        <v>7324872.5899999999</v>
      </c>
      <c r="G68" s="10">
        <f t="shared" si="20"/>
        <v>53.84391674446298</v>
      </c>
      <c r="H68" s="10">
        <f t="shared" si="21"/>
        <v>-6279027.4100000001</v>
      </c>
      <c r="I68" s="24"/>
      <c r="J68" s="31" t="s">
        <v>437</v>
      </c>
    </row>
    <row r="69" spans="1:10" s="22" customFormat="1" ht="22.5" x14ac:dyDescent="0.2">
      <c r="A69" s="26" t="s">
        <v>94</v>
      </c>
      <c r="B69" s="27" t="s">
        <v>111</v>
      </c>
      <c r="C69" s="12" t="s">
        <v>18</v>
      </c>
      <c r="D69" s="28">
        <v>555000</v>
      </c>
      <c r="E69" s="24"/>
      <c r="F69" s="28">
        <v>385950.46</v>
      </c>
      <c r="G69" s="10">
        <f t="shared" si="20"/>
        <v>69.540623423423426</v>
      </c>
      <c r="H69" s="10">
        <f t="shared" si="21"/>
        <v>-169049.53999999998</v>
      </c>
      <c r="I69" s="24"/>
      <c r="J69" s="31" t="s">
        <v>437</v>
      </c>
    </row>
    <row r="70" spans="1:10" s="22" customFormat="1" ht="22.5" x14ac:dyDescent="0.2">
      <c r="A70" s="26" t="s">
        <v>94</v>
      </c>
      <c r="B70" s="27" t="s">
        <v>61</v>
      </c>
      <c r="C70" s="12" t="s">
        <v>18</v>
      </c>
      <c r="D70" s="28">
        <v>107200</v>
      </c>
      <c r="E70" s="24"/>
      <c r="F70" s="28">
        <v>56118.78</v>
      </c>
      <c r="G70" s="10">
        <f t="shared" si="20"/>
        <v>52.349608208955225</v>
      </c>
      <c r="H70" s="10">
        <f t="shared" si="21"/>
        <v>-51081.22</v>
      </c>
      <c r="I70" s="24"/>
      <c r="J70" s="31" t="s">
        <v>437</v>
      </c>
    </row>
    <row r="71" spans="1:10" s="22" customFormat="1" ht="22.5" x14ac:dyDescent="0.2">
      <c r="A71" s="26" t="s">
        <v>94</v>
      </c>
      <c r="B71" s="27" t="s">
        <v>112</v>
      </c>
      <c r="C71" s="12" t="s">
        <v>18</v>
      </c>
      <c r="D71" s="28">
        <v>89440</v>
      </c>
      <c r="E71" s="24"/>
      <c r="F71" s="28">
        <v>64320.66</v>
      </c>
      <c r="G71" s="10">
        <f t="shared" si="20"/>
        <v>71.914870304114501</v>
      </c>
      <c r="H71" s="10">
        <f t="shared" si="21"/>
        <v>-25119.339999999997</v>
      </c>
      <c r="I71" s="24"/>
      <c r="J71" s="31" t="s">
        <v>437</v>
      </c>
    </row>
    <row r="72" spans="1:10" s="22" customFormat="1" ht="22.5" x14ac:dyDescent="0.2">
      <c r="A72" s="26" t="s">
        <v>94</v>
      </c>
      <c r="B72" s="27" t="s">
        <v>113</v>
      </c>
      <c r="C72" s="12" t="s">
        <v>18</v>
      </c>
      <c r="D72" s="28">
        <v>1467300</v>
      </c>
      <c r="E72" s="24"/>
      <c r="F72" s="28">
        <v>347800</v>
      </c>
      <c r="G72" s="10">
        <f t="shared" si="20"/>
        <v>23.703400804198189</v>
      </c>
      <c r="H72" s="10">
        <f t="shared" si="21"/>
        <v>-1119500</v>
      </c>
      <c r="I72" s="24"/>
      <c r="J72" s="31" t="s">
        <v>437</v>
      </c>
    </row>
    <row r="73" spans="1:10" s="22" customFormat="1" ht="22.5" x14ac:dyDescent="0.2">
      <c r="A73" s="26" t="s">
        <v>94</v>
      </c>
      <c r="B73" s="27" t="s">
        <v>161</v>
      </c>
      <c r="C73" s="12" t="s">
        <v>18</v>
      </c>
      <c r="D73" s="28">
        <v>10411065.18</v>
      </c>
      <c r="E73" s="24"/>
      <c r="F73" s="28">
        <v>9263878.9700000007</v>
      </c>
      <c r="G73" s="10">
        <f t="shared" si="20"/>
        <v>88.981087043775489</v>
      </c>
      <c r="H73" s="10">
        <f t="shared" si="21"/>
        <v>-1147186.209999999</v>
      </c>
      <c r="I73" s="24"/>
      <c r="J73" s="31" t="s">
        <v>437</v>
      </c>
    </row>
    <row r="74" spans="1:10" s="22" customFormat="1" ht="22.5" x14ac:dyDescent="0.2">
      <c r="A74" s="26" t="s">
        <v>94</v>
      </c>
      <c r="B74" s="27" t="s">
        <v>62</v>
      </c>
      <c r="C74" s="12" t="s">
        <v>18</v>
      </c>
      <c r="D74" s="28">
        <v>233400</v>
      </c>
      <c r="E74" s="24"/>
      <c r="F74" s="28">
        <v>50593.56</v>
      </c>
      <c r="G74" s="10">
        <f t="shared" si="20"/>
        <v>21.676760925449869</v>
      </c>
      <c r="H74" s="10">
        <f t="shared" si="21"/>
        <v>-182806.44</v>
      </c>
      <c r="I74" s="24"/>
      <c r="J74" s="31" t="s">
        <v>437</v>
      </c>
    </row>
    <row r="75" spans="1:10" s="22" customFormat="1" ht="22.5" x14ac:dyDescent="0.2">
      <c r="A75" s="26" t="s">
        <v>94</v>
      </c>
      <c r="B75" s="27" t="s">
        <v>153</v>
      </c>
      <c r="C75" s="12" t="s">
        <v>18</v>
      </c>
      <c r="D75" s="28">
        <v>0</v>
      </c>
      <c r="E75" s="24"/>
      <c r="F75" s="28">
        <v>879556.05</v>
      </c>
      <c r="G75" s="10" t="str">
        <f t="shared" si="20"/>
        <v>-</v>
      </c>
      <c r="H75" s="10">
        <f t="shared" si="21"/>
        <v>879556.05</v>
      </c>
      <c r="I75" s="24"/>
      <c r="J75" s="31" t="s">
        <v>437</v>
      </c>
    </row>
    <row r="76" spans="1:10" s="22" customFormat="1" ht="22.5" x14ac:dyDescent="0.2">
      <c r="A76" s="26" t="s">
        <v>94</v>
      </c>
      <c r="B76" s="27" t="s">
        <v>63</v>
      </c>
      <c r="C76" s="12" t="s">
        <v>18</v>
      </c>
      <c r="D76" s="28">
        <v>20000000</v>
      </c>
      <c r="E76" s="24"/>
      <c r="F76" s="28">
        <v>12036408.130000001</v>
      </c>
      <c r="G76" s="10">
        <f t="shared" si="20"/>
        <v>60.182040650000005</v>
      </c>
      <c r="H76" s="10">
        <f t="shared" si="21"/>
        <v>-7963591.8699999992</v>
      </c>
      <c r="I76" s="24"/>
      <c r="J76" s="31" t="s">
        <v>437</v>
      </c>
    </row>
    <row r="77" spans="1:10" s="22" customFormat="1" ht="22.5" x14ac:dyDescent="0.2">
      <c r="A77" s="26" t="s">
        <v>94</v>
      </c>
      <c r="B77" s="27" t="s">
        <v>162</v>
      </c>
      <c r="C77" s="12" t="s">
        <v>18</v>
      </c>
      <c r="D77" s="28">
        <v>0</v>
      </c>
      <c r="E77" s="24"/>
      <c r="F77" s="28">
        <v>5000</v>
      </c>
      <c r="G77" s="10" t="str">
        <f t="shared" si="20"/>
        <v>-</v>
      </c>
      <c r="H77" s="10">
        <f t="shared" si="21"/>
        <v>5000</v>
      </c>
      <c r="I77" s="24"/>
      <c r="J77" s="31" t="s">
        <v>437</v>
      </c>
    </row>
    <row r="78" spans="1:10" s="22" customFormat="1" ht="22.5" x14ac:dyDescent="0.2">
      <c r="A78" s="26" t="s">
        <v>94</v>
      </c>
      <c r="B78" s="27" t="s">
        <v>64</v>
      </c>
      <c r="C78" s="12" t="s">
        <v>18</v>
      </c>
      <c r="D78" s="28">
        <v>0</v>
      </c>
      <c r="E78" s="24"/>
      <c r="F78" s="28">
        <v>-112.32</v>
      </c>
      <c r="G78" s="10" t="str">
        <f t="shared" si="20"/>
        <v>-</v>
      </c>
      <c r="H78" s="10" t="str">
        <f t="shared" si="21"/>
        <v>-</v>
      </c>
      <c r="I78" s="24"/>
      <c r="J78" s="31" t="s">
        <v>437</v>
      </c>
    </row>
    <row r="79" spans="1:10" s="22" customFormat="1" ht="216" x14ac:dyDescent="0.2">
      <c r="A79" s="26" t="s">
        <v>94</v>
      </c>
      <c r="B79" s="27" t="s">
        <v>65</v>
      </c>
      <c r="C79" s="12" t="s">
        <v>18</v>
      </c>
      <c r="D79" s="28">
        <v>0</v>
      </c>
      <c r="E79" s="24"/>
      <c r="F79" s="28">
        <v>1316214584.27</v>
      </c>
      <c r="G79" s="10" t="str">
        <f t="shared" si="20"/>
        <v>-</v>
      </c>
      <c r="H79" s="10">
        <f t="shared" si="21"/>
        <v>1316214584.27</v>
      </c>
      <c r="I79" s="24"/>
      <c r="J79" s="25" t="s">
        <v>438</v>
      </c>
    </row>
    <row r="80" spans="1:10" s="22" customFormat="1" ht="36" x14ac:dyDescent="0.2">
      <c r="A80" s="26" t="s">
        <v>94</v>
      </c>
      <c r="B80" s="27" t="s">
        <v>66</v>
      </c>
      <c r="C80" s="12" t="s">
        <v>18</v>
      </c>
      <c r="D80" s="28">
        <v>2403200</v>
      </c>
      <c r="E80" s="24"/>
      <c r="F80" s="28">
        <v>0</v>
      </c>
      <c r="G80" s="10">
        <f t="shared" si="20"/>
        <v>0</v>
      </c>
      <c r="H80" s="10">
        <f t="shared" si="21"/>
        <v>-2403200</v>
      </c>
      <c r="I80" s="24"/>
      <c r="J80" s="25" t="s">
        <v>399</v>
      </c>
    </row>
    <row r="81" spans="1:10" s="22" customFormat="1" ht="36" x14ac:dyDescent="0.2">
      <c r="A81" s="26" t="s">
        <v>94</v>
      </c>
      <c r="B81" s="27" t="s">
        <v>163</v>
      </c>
      <c r="C81" s="12" t="s">
        <v>18</v>
      </c>
      <c r="D81" s="28">
        <v>746200</v>
      </c>
      <c r="E81" s="24"/>
      <c r="F81" s="28">
        <v>686936.25</v>
      </c>
      <c r="G81" s="10">
        <f t="shared" si="20"/>
        <v>92.057926829268283</v>
      </c>
      <c r="H81" s="10">
        <f t="shared" si="21"/>
        <v>-59263.75</v>
      </c>
      <c r="I81" s="24"/>
      <c r="J81" s="25" t="s">
        <v>399</v>
      </c>
    </row>
    <row r="82" spans="1:10" s="22" customFormat="1" ht="36" x14ac:dyDescent="0.2">
      <c r="A82" s="26" t="s">
        <v>94</v>
      </c>
      <c r="B82" s="27" t="s">
        <v>114</v>
      </c>
      <c r="C82" s="12" t="s">
        <v>18</v>
      </c>
      <c r="D82" s="28">
        <v>1683000</v>
      </c>
      <c r="E82" s="24"/>
      <c r="F82" s="28">
        <v>566100</v>
      </c>
      <c r="G82" s="10">
        <f t="shared" si="20"/>
        <v>33.636363636363633</v>
      </c>
      <c r="H82" s="10">
        <f t="shared" si="21"/>
        <v>-1116900</v>
      </c>
      <c r="I82" s="24"/>
      <c r="J82" s="25" t="s">
        <v>399</v>
      </c>
    </row>
    <row r="83" spans="1:10" s="22" customFormat="1" ht="36" x14ac:dyDescent="0.2">
      <c r="A83" s="26" t="s">
        <v>94</v>
      </c>
      <c r="B83" s="27" t="s">
        <v>67</v>
      </c>
      <c r="C83" s="12" t="s">
        <v>18</v>
      </c>
      <c r="D83" s="28">
        <v>126480000</v>
      </c>
      <c r="E83" s="24"/>
      <c r="F83" s="28">
        <v>102952547.05</v>
      </c>
      <c r="G83" s="10">
        <f t="shared" si="20"/>
        <v>81.398281981340929</v>
      </c>
      <c r="H83" s="10">
        <f t="shared" si="21"/>
        <v>-23527452.950000003</v>
      </c>
      <c r="I83" s="24"/>
      <c r="J83" s="25" t="s">
        <v>399</v>
      </c>
    </row>
    <row r="84" spans="1:10" s="22" customFormat="1" ht="36" x14ac:dyDescent="0.2">
      <c r="A84" s="26" t="s">
        <v>94</v>
      </c>
      <c r="B84" s="27" t="s">
        <v>164</v>
      </c>
      <c r="C84" s="12" t="s">
        <v>18</v>
      </c>
      <c r="D84" s="28">
        <v>0</v>
      </c>
      <c r="E84" s="24"/>
      <c r="F84" s="28">
        <v>19909969.73</v>
      </c>
      <c r="G84" s="10" t="str">
        <f t="shared" si="20"/>
        <v>-</v>
      </c>
      <c r="H84" s="10">
        <f t="shared" si="21"/>
        <v>19909969.73</v>
      </c>
      <c r="I84" s="24"/>
      <c r="J84" s="25" t="s">
        <v>399</v>
      </c>
    </row>
    <row r="85" spans="1:10" s="22" customFormat="1" ht="36" x14ac:dyDescent="0.2">
      <c r="A85" s="26" t="s">
        <v>94</v>
      </c>
      <c r="B85" s="27" t="s">
        <v>165</v>
      </c>
      <c r="C85" s="12" t="s">
        <v>18</v>
      </c>
      <c r="D85" s="28">
        <v>5738100</v>
      </c>
      <c r="E85" s="24"/>
      <c r="F85" s="28">
        <v>4844790.0999999996</v>
      </c>
      <c r="G85" s="10">
        <f t="shared" si="20"/>
        <v>84.431956570990394</v>
      </c>
      <c r="H85" s="10">
        <f t="shared" si="21"/>
        <v>-893309.90000000037</v>
      </c>
      <c r="I85" s="24"/>
      <c r="J85" s="25" t="s">
        <v>399</v>
      </c>
    </row>
    <row r="86" spans="1:10" s="22" customFormat="1" ht="36" x14ac:dyDescent="0.2">
      <c r="A86" s="26" t="s">
        <v>94</v>
      </c>
      <c r="B86" s="27" t="s">
        <v>166</v>
      </c>
      <c r="C86" s="12" t="s">
        <v>18</v>
      </c>
      <c r="D86" s="28">
        <v>5184500</v>
      </c>
      <c r="E86" s="24"/>
      <c r="F86" s="28">
        <v>4712479.5</v>
      </c>
      <c r="G86" s="10">
        <f t="shared" si="20"/>
        <v>90.895544411225771</v>
      </c>
      <c r="H86" s="10">
        <f t="shared" si="21"/>
        <v>-472020.5</v>
      </c>
      <c r="I86" s="24"/>
      <c r="J86" s="25" t="s">
        <v>399</v>
      </c>
    </row>
    <row r="87" spans="1:10" s="22" customFormat="1" ht="60" x14ac:dyDescent="0.2">
      <c r="A87" s="26" t="s">
        <v>94</v>
      </c>
      <c r="B87" s="27" t="s">
        <v>68</v>
      </c>
      <c r="C87" s="12" t="s">
        <v>18</v>
      </c>
      <c r="D87" s="28">
        <v>634918900</v>
      </c>
      <c r="E87" s="24"/>
      <c r="F87" s="28">
        <v>468441906.26999998</v>
      </c>
      <c r="G87" s="10">
        <f t="shared" si="20"/>
        <v>73.779801840833528</v>
      </c>
      <c r="H87" s="10">
        <f t="shared" si="21"/>
        <v>-166476993.73000002</v>
      </c>
      <c r="I87" s="24"/>
      <c r="J87" s="25" t="s">
        <v>396</v>
      </c>
    </row>
    <row r="88" spans="1:10" ht="60" x14ac:dyDescent="0.2">
      <c r="A88" s="26" t="s">
        <v>94</v>
      </c>
      <c r="B88" s="27" t="s">
        <v>115</v>
      </c>
      <c r="C88" s="12" t="s">
        <v>18</v>
      </c>
      <c r="D88" s="28">
        <v>0</v>
      </c>
      <c r="E88" s="24"/>
      <c r="F88" s="28">
        <v>7828600</v>
      </c>
      <c r="G88" s="10" t="str">
        <f t="shared" ref="G88:G100" si="22">IF(OR(F88="-",F88&lt;0,D88&lt;0),"-",(IF(OR(D88=0,D88="-"),"-",F88/D88*100)))</f>
        <v>-</v>
      </c>
      <c r="H88" s="10">
        <f t="shared" ref="H88:H100" si="23">IF(OR(D88=F88,D88&lt;0,F88&lt;0),"-",IF(F88="-",0,F88)-IF(D88="-",0,D88))</f>
        <v>7828600</v>
      </c>
      <c r="I88" s="24"/>
      <c r="J88" s="25" t="s">
        <v>396</v>
      </c>
    </row>
    <row r="89" spans="1:10" ht="36" x14ac:dyDescent="0.2">
      <c r="A89" s="26" t="s">
        <v>94</v>
      </c>
      <c r="B89" s="27" t="s">
        <v>69</v>
      </c>
      <c r="C89" s="12" t="s">
        <v>18</v>
      </c>
      <c r="D89" s="28">
        <v>85359000</v>
      </c>
      <c r="E89" s="24"/>
      <c r="F89" s="28">
        <v>18360000</v>
      </c>
      <c r="G89" s="10">
        <f t="shared" si="22"/>
        <v>21.509155449337506</v>
      </c>
      <c r="H89" s="10">
        <f t="shared" si="23"/>
        <v>-66999000</v>
      </c>
      <c r="I89" s="24"/>
      <c r="J89" s="25" t="s">
        <v>399</v>
      </c>
    </row>
    <row r="90" spans="1:10" ht="60" x14ac:dyDescent="0.2">
      <c r="A90" s="26" t="s">
        <v>94</v>
      </c>
      <c r="B90" s="27" t="s">
        <v>167</v>
      </c>
      <c r="C90" s="12" t="s">
        <v>18</v>
      </c>
      <c r="D90" s="28">
        <v>2905300</v>
      </c>
      <c r="E90" s="24"/>
      <c r="F90" s="28">
        <v>2262990.59</v>
      </c>
      <c r="G90" s="10">
        <f t="shared" si="22"/>
        <v>77.891804288713729</v>
      </c>
      <c r="H90" s="10">
        <f t="shared" si="23"/>
        <v>-642309.41000000015</v>
      </c>
      <c r="I90" s="24"/>
      <c r="J90" s="25" t="s">
        <v>396</v>
      </c>
    </row>
    <row r="91" spans="1:10" ht="60" x14ac:dyDescent="0.2">
      <c r="A91" s="26" t="s">
        <v>94</v>
      </c>
      <c r="B91" s="27" t="s">
        <v>168</v>
      </c>
      <c r="C91" s="12" t="s">
        <v>18</v>
      </c>
      <c r="D91" s="28">
        <v>0</v>
      </c>
      <c r="E91" s="24"/>
      <c r="F91" s="28">
        <v>4203900</v>
      </c>
      <c r="G91" s="10" t="str">
        <f t="shared" si="22"/>
        <v>-</v>
      </c>
      <c r="H91" s="10">
        <f t="shared" si="23"/>
        <v>4203900</v>
      </c>
      <c r="I91" s="24"/>
      <c r="J91" s="25" t="s">
        <v>396</v>
      </c>
    </row>
    <row r="92" spans="1:10" ht="60" x14ac:dyDescent="0.2">
      <c r="A92" s="26" t="s">
        <v>94</v>
      </c>
      <c r="B92" s="27" t="s">
        <v>137</v>
      </c>
      <c r="C92" s="12" t="s">
        <v>18</v>
      </c>
      <c r="D92" s="28">
        <v>52000000</v>
      </c>
      <c r="E92" s="24"/>
      <c r="F92" s="28">
        <v>26100780</v>
      </c>
      <c r="G92" s="10">
        <f t="shared" si="22"/>
        <v>50.193807692307693</v>
      </c>
      <c r="H92" s="10">
        <f t="shared" si="23"/>
        <v>-25899220</v>
      </c>
      <c r="I92" s="24"/>
      <c r="J92" s="25" t="s">
        <v>396</v>
      </c>
    </row>
    <row r="93" spans="1:10" ht="60" x14ac:dyDescent="0.2">
      <c r="A93" s="26" t="s">
        <v>94</v>
      </c>
      <c r="B93" s="27" t="s">
        <v>169</v>
      </c>
      <c r="C93" s="12" t="s">
        <v>18</v>
      </c>
      <c r="D93" s="28">
        <v>0</v>
      </c>
      <c r="E93" s="24"/>
      <c r="F93" s="28">
        <v>49393600</v>
      </c>
      <c r="G93" s="10" t="str">
        <f t="shared" si="22"/>
        <v>-</v>
      </c>
      <c r="H93" s="10">
        <f t="shared" si="23"/>
        <v>49393600</v>
      </c>
      <c r="I93" s="24"/>
      <c r="J93" s="25" t="s">
        <v>396</v>
      </c>
    </row>
    <row r="94" spans="1:10" ht="60" x14ac:dyDescent="0.2">
      <c r="A94" s="26" t="s">
        <v>94</v>
      </c>
      <c r="B94" s="27" t="s">
        <v>70</v>
      </c>
      <c r="C94" s="12" t="s">
        <v>18</v>
      </c>
      <c r="D94" s="28">
        <v>21323200</v>
      </c>
      <c r="E94" s="24"/>
      <c r="F94" s="28">
        <v>11118454.029999999</v>
      </c>
      <c r="G94" s="10">
        <f t="shared" si="22"/>
        <v>52.142520963082461</v>
      </c>
      <c r="H94" s="10">
        <f t="shared" si="23"/>
        <v>-10204745.970000001</v>
      </c>
      <c r="I94" s="24"/>
      <c r="J94" s="25" t="s">
        <v>396</v>
      </c>
    </row>
    <row r="95" spans="1:10" ht="60" x14ac:dyDescent="0.2">
      <c r="A95" s="26" t="s">
        <v>94</v>
      </c>
      <c r="B95" s="27" t="s">
        <v>71</v>
      </c>
      <c r="C95" s="12" t="s">
        <v>18</v>
      </c>
      <c r="D95" s="28">
        <v>12069000</v>
      </c>
      <c r="E95" s="24"/>
      <c r="F95" s="28">
        <v>3711276</v>
      </c>
      <c r="G95" s="10">
        <f t="shared" si="22"/>
        <v>30.750484712900821</v>
      </c>
      <c r="H95" s="10">
        <f t="shared" si="23"/>
        <v>-8357724</v>
      </c>
      <c r="I95" s="24"/>
      <c r="J95" s="25" t="s">
        <v>396</v>
      </c>
    </row>
    <row r="96" spans="1:10" ht="108" x14ac:dyDescent="0.2">
      <c r="A96" s="26" t="s">
        <v>94</v>
      </c>
      <c r="B96" s="27" t="s">
        <v>72</v>
      </c>
      <c r="C96" s="12" t="s">
        <v>18</v>
      </c>
      <c r="D96" s="28">
        <v>2265000</v>
      </c>
      <c r="E96" s="24"/>
      <c r="F96" s="28">
        <v>0</v>
      </c>
      <c r="G96" s="10">
        <f t="shared" si="22"/>
        <v>0</v>
      </c>
      <c r="H96" s="10">
        <f t="shared" si="23"/>
        <v>-2265000</v>
      </c>
      <c r="I96" s="24"/>
      <c r="J96" s="25" t="s">
        <v>398</v>
      </c>
    </row>
    <row r="97" spans="1:10" ht="60" x14ac:dyDescent="0.2">
      <c r="A97" s="26" t="s">
        <v>94</v>
      </c>
      <c r="B97" s="27" t="s">
        <v>73</v>
      </c>
      <c r="C97" s="12" t="s">
        <v>18</v>
      </c>
      <c r="D97" s="28">
        <v>16350600</v>
      </c>
      <c r="E97" s="24"/>
      <c r="F97" s="28">
        <v>5173362</v>
      </c>
      <c r="G97" s="10">
        <f t="shared" si="22"/>
        <v>31.640196690029725</v>
      </c>
      <c r="H97" s="10">
        <f t="shared" si="23"/>
        <v>-11177238</v>
      </c>
      <c r="I97" s="24"/>
      <c r="J97" s="25" t="s">
        <v>396</v>
      </c>
    </row>
    <row r="98" spans="1:10" ht="60" x14ac:dyDescent="0.2">
      <c r="A98" s="26" t="s">
        <v>94</v>
      </c>
      <c r="B98" s="27" t="s">
        <v>154</v>
      </c>
      <c r="C98" s="12" t="s">
        <v>18</v>
      </c>
      <c r="D98" s="28">
        <v>35700</v>
      </c>
      <c r="E98" s="24"/>
      <c r="F98" s="28">
        <v>28200.560000000001</v>
      </c>
      <c r="G98" s="10">
        <f t="shared" si="22"/>
        <v>78.993165266106445</v>
      </c>
      <c r="H98" s="10">
        <f t="shared" si="23"/>
        <v>-7499.4399999999987</v>
      </c>
      <c r="I98" s="24"/>
      <c r="J98" s="25" t="s">
        <v>397</v>
      </c>
    </row>
    <row r="99" spans="1:10" ht="36" x14ac:dyDescent="0.2">
      <c r="A99" s="26" t="s">
        <v>94</v>
      </c>
      <c r="B99" s="27" t="s">
        <v>170</v>
      </c>
      <c r="C99" s="12" t="s">
        <v>18</v>
      </c>
      <c r="D99" s="28">
        <v>1418262500</v>
      </c>
      <c r="E99" s="24"/>
      <c r="F99" s="28">
        <v>1343750747.6199999</v>
      </c>
      <c r="G99" s="10">
        <f t="shared" si="22"/>
        <v>94.746265068702016</v>
      </c>
      <c r="H99" s="10">
        <f t="shared" si="23"/>
        <v>-74511752.380000114</v>
      </c>
      <c r="I99" s="24"/>
      <c r="J99" s="25" t="s">
        <v>399</v>
      </c>
    </row>
    <row r="100" spans="1:10" ht="60" x14ac:dyDescent="0.2">
      <c r="A100" s="26" t="s">
        <v>94</v>
      </c>
      <c r="B100" s="27" t="s">
        <v>116</v>
      </c>
      <c r="C100" s="12" t="s">
        <v>18</v>
      </c>
      <c r="D100" s="28">
        <v>131970800</v>
      </c>
      <c r="E100" s="24"/>
      <c r="F100" s="28">
        <v>113146937.17</v>
      </c>
      <c r="G100" s="10">
        <f t="shared" si="22"/>
        <v>85.736342562142525</v>
      </c>
      <c r="H100" s="10">
        <f t="shared" si="23"/>
        <v>-18823862.829999998</v>
      </c>
      <c r="I100" s="24"/>
      <c r="J100" s="25" t="s">
        <v>400</v>
      </c>
    </row>
    <row r="101" spans="1:10" ht="36" x14ac:dyDescent="0.2">
      <c r="A101" s="26" t="s">
        <v>94</v>
      </c>
      <c r="B101" s="27" t="s">
        <v>171</v>
      </c>
      <c r="C101" s="12" t="s">
        <v>18</v>
      </c>
      <c r="D101" s="28">
        <v>0</v>
      </c>
      <c r="E101" s="24"/>
      <c r="F101" s="28">
        <v>13160600</v>
      </c>
      <c r="G101" s="10" t="str">
        <f t="shared" ref="G101:G138" si="24">IF(OR(F101="-",F101&lt;0,D101&lt;0),"-",(IF(OR(D101=0,D101="-"),"-",F101/D101*100)))</f>
        <v>-</v>
      </c>
      <c r="H101" s="10">
        <f t="shared" ref="H101:H138" si="25">IF(OR(D101=F101,D101&lt;0,F101&lt;0),"-",IF(F101="-",0,F101)-IF(D101="-",0,D101))</f>
        <v>13160600</v>
      </c>
      <c r="I101" s="24"/>
      <c r="J101" s="25" t="s">
        <v>399</v>
      </c>
    </row>
    <row r="102" spans="1:10" ht="36" x14ac:dyDescent="0.2">
      <c r="A102" s="26" t="s">
        <v>94</v>
      </c>
      <c r="B102" s="27" t="s">
        <v>172</v>
      </c>
      <c r="C102" s="12" t="s">
        <v>18</v>
      </c>
      <c r="D102" s="28">
        <v>0</v>
      </c>
      <c r="E102" s="24"/>
      <c r="F102" s="28">
        <v>38241473.07</v>
      </c>
      <c r="G102" s="10" t="str">
        <f t="shared" si="24"/>
        <v>-</v>
      </c>
      <c r="H102" s="10">
        <f t="shared" si="25"/>
        <v>38241473.07</v>
      </c>
      <c r="I102" s="24"/>
      <c r="J102" s="25" t="s">
        <v>399</v>
      </c>
    </row>
    <row r="103" spans="1:10" ht="60" x14ac:dyDescent="0.2">
      <c r="A103" s="26" t="s">
        <v>94</v>
      </c>
      <c r="B103" s="27" t="s">
        <v>173</v>
      </c>
      <c r="C103" s="12" t="s">
        <v>18</v>
      </c>
      <c r="D103" s="28">
        <v>146280000</v>
      </c>
      <c r="E103" s="24"/>
      <c r="F103" s="28">
        <v>54722714.619999997</v>
      </c>
      <c r="G103" s="10">
        <f t="shared" si="24"/>
        <v>37.409567008476891</v>
      </c>
      <c r="H103" s="10">
        <f t="shared" si="25"/>
        <v>-91557285.379999995</v>
      </c>
      <c r="I103" s="24"/>
      <c r="J103" s="25" t="s">
        <v>396</v>
      </c>
    </row>
    <row r="104" spans="1:10" ht="36" x14ac:dyDescent="0.2">
      <c r="A104" s="26" t="s">
        <v>94</v>
      </c>
      <c r="B104" s="27" t="s">
        <v>138</v>
      </c>
      <c r="C104" s="12" t="s">
        <v>18</v>
      </c>
      <c r="D104" s="28">
        <v>16429900</v>
      </c>
      <c r="E104" s="24"/>
      <c r="F104" s="28">
        <v>10504600</v>
      </c>
      <c r="G104" s="10">
        <f t="shared" si="24"/>
        <v>63.935873012008592</v>
      </c>
      <c r="H104" s="10">
        <f t="shared" si="25"/>
        <v>-5925300</v>
      </c>
      <c r="I104" s="24"/>
      <c r="J104" s="25" t="s">
        <v>399</v>
      </c>
    </row>
    <row r="105" spans="1:10" ht="24" x14ac:dyDescent="0.2">
      <c r="A105" s="26" t="s">
        <v>94</v>
      </c>
      <c r="B105" s="27" t="s">
        <v>74</v>
      </c>
      <c r="C105" s="12" t="s">
        <v>18</v>
      </c>
      <c r="D105" s="28">
        <v>443716000</v>
      </c>
      <c r="E105" s="24"/>
      <c r="F105" s="28">
        <v>386068200</v>
      </c>
      <c r="G105" s="10">
        <f t="shared" si="24"/>
        <v>87.00795103174103</v>
      </c>
      <c r="H105" s="10">
        <f t="shared" si="25"/>
        <v>-57647800</v>
      </c>
      <c r="I105" s="24"/>
      <c r="J105" s="25" t="s">
        <v>395</v>
      </c>
    </row>
    <row r="106" spans="1:10" ht="60" x14ac:dyDescent="0.2">
      <c r="A106" s="26" t="s">
        <v>94</v>
      </c>
      <c r="B106" s="27" t="s">
        <v>139</v>
      </c>
      <c r="C106" s="12" t="s">
        <v>18</v>
      </c>
      <c r="D106" s="28">
        <v>0</v>
      </c>
      <c r="E106" s="24"/>
      <c r="F106" s="28">
        <v>-13757453.51</v>
      </c>
      <c r="G106" s="10" t="str">
        <f t="shared" si="24"/>
        <v>-</v>
      </c>
      <c r="H106" s="10" t="str">
        <f t="shared" si="25"/>
        <v>-</v>
      </c>
      <c r="I106" s="24"/>
      <c r="J106" s="25" t="s">
        <v>394</v>
      </c>
    </row>
    <row r="107" spans="1:10" ht="60" x14ac:dyDescent="0.2">
      <c r="A107" s="26" t="s">
        <v>94</v>
      </c>
      <c r="B107" s="27" t="s">
        <v>155</v>
      </c>
      <c r="C107" s="12" t="s">
        <v>18</v>
      </c>
      <c r="D107" s="28">
        <v>3537368131.9400001</v>
      </c>
      <c r="E107" s="24"/>
      <c r="F107" s="28">
        <v>3204459432.5999999</v>
      </c>
      <c r="G107" s="10">
        <f t="shared" si="24"/>
        <v>90.588802552551329</v>
      </c>
      <c r="H107" s="10">
        <f t="shared" si="25"/>
        <v>-332908699.34000015</v>
      </c>
      <c r="I107" s="24"/>
      <c r="J107" s="25" t="s">
        <v>393</v>
      </c>
    </row>
    <row r="108" spans="1:10" ht="120" x14ac:dyDescent="0.2">
      <c r="A108" s="26" t="s">
        <v>94</v>
      </c>
      <c r="B108" s="27" t="s">
        <v>174</v>
      </c>
      <c r="C108" s="12" t="s">
        <v>18</v>
      </c>
      <c r="D108" s="28">
        <v>150179400</v>
      </c>
      <c r="E108" s="24"/>
      <c r="F108" s="28">
        <v>128725200</v>
      </c>
      <c r="G108" s="10">
        <f t="shared" si="24"/>
        <v>85.714285714285708</v>
      </c>
      <c r="H108" s="10">
        <f t="shared" si="25"/>
        <v>-21454200</v>
      </c>
      <c r="I108" s="24"/>
      <c r="J108" s="25" t="s">
        <v>392</v>
      </c>
    </row>
    <row r="109" spans="1:10" ht="72" x14ac:dyDescent="0.2">
      <c r="A109" s="26" t="s">
        <v>94</v>
      </c>
      <c r="B109" s="27" t="s">
        <v>175</v>
      </c>
      <c r="C109" s="12" t="s">
        <v>18</v>
      </c>
      <c r="D109" s="28">
        <v>0</v>
      </c>
      <c r="E109" s="24"/>
      <c r="F109" s="28">
        <v>6956500</v>
      </c>
      <c r="G109" s="10" t="str">
        <f t="shared" si="24"/>
        <v>-</v>
      </c>
      <c r="H109" s="10">
        <f t="shared" si="25"/>
        <v>6956500</v>
      </c>
      <c r="I109" s="24"/>
      <c r="J109" s="25" t="s">
        <v>391</v>
      </c>
    </row>
    <row r="110" spans="1:10" ht="12.75" x14ac:dyDescent="0.2">
      <c r="A110" s="26" t="s">
        <v>94</v>
      </c>
      <c r="B110" s="27" t="s">
        <v>176</v>
      </c>
      <c r="C110" s="12" t="s">
        <v>18</v>
      </c>
      <c r="D110" s="28">
        <v>0</v>
      </c>
      <c r="E110" s="24"/>
      <c r="F110" s="28">
        <v>4827789.4400000004</v>
      </c>
      <c r="G110" s="10" t="str">
        <f t="shared" si="24"/>
        <v>-</v>
      </c>
      <c r="H110" s="10">
        <f t="shared" si="25"/>
        <v>4827789.4400000004</v>
      </c>
      <c r="I110" s="24"/>
      <c r="J110" s="25" t="s">
        <v>145</v>
      </c>
    </row>
    <row r="111" spans="1:10" ht="12.75" x14ac:dyDescent="0.2">
      <c r="A111" s="26" t="s">
        <v>94</v>
      </c>
      <c r="B111" s="27" t="s">
        <v>140</v>
      </c>
      <c r="C111" s="12" t="s">
        <v>18</v>
      </c>
      <c r="D111" s="28">
        <v>0</v>
      </c>
      <c r="E111" s="24"/>
      <c r="F111" s="28">
        <v>3466356.84</v>
      </c>
      <c r="G111" s="10" t="str">
        <f t="shared" si="24"/>
        <v>-</v>
      </c>
      <c r="H111" s="10">
        <f t="shared" si="25"/>
        <v>3466356.84</v>
      </c>
      <c r="I111" s="24"/>
      <c r="J111" s="25" t="s">
        <v>145</v>
      </c>
    </row>
    <row r="112" spans="1:10" ht="12.75" x14ac:dyDescent="0.2">
      <c r="A112" s="26" t="s">
        <v>94</v>
      </c>
      <c r="B112" s="27" t="s">
        <v>177</v>
      </c>
      <c r="C112" s="12" t="s">
        <v>18</v>
      </c>
      <c r="D112" s="28">
        <v>0</v>
      </c>
      <c r="E112" s="24"/>
      <c r="F112" s="28">
        <v>1396206.17</v>
      </c>
      <c r="G112" s="10" t="str">
        <f t="shared" si="24"/>
        <v>-</v>
      </c>
      <c r="H112" s="10">
        <f t="shared" si="25"/>
        <v>1396206.17</v>
      </c>
      <c r="I112" s="24"/>
      <c r="J112" s="25" t="s">
        <v>145</v>
      </c>
    </row>
    <row r="113" spans="1:10" ht="12.75" x14ac:dyDescent="0.2">
      <c r="A113" s="26" t="s">
        <v>94</v>
      </c>
      <c r="B113" s="27" t="s">
        <v>117</v>
      </c>
      <c r="C113" s="12" t="s">
        <v>18</v>
      </c>
      <c r="D113" s="28">
        <v>0</v>
      </c>
      <c r="E113" s="24"/>
      <c r="F113" s="28">
        <v>20533835.120000001</v>
      </c>
      <c r="G113" s="10" t="str">
        <f t="shared" si="24"/>
        <v>-</v>
      </c>
      <c r="H113" s="10">
        <f t="shared" si="25"/>
        <v>20533835.120000001</v>
      </c>
      <c r="I113" s="24"/>
      <c r="J113" s="25" t="s">
        <v>145</v>
      </c>
    </row>
    <row r="114" spans="1:10" ht="12.75" x14ac:dyDescent="0.2">
      <c r="A114" s="26" t="s">
        <v>94</v>
      </c>
      <c r="B114" s="27" t="s">
        <v>178</v>
      </c>
      <c r="C114" s="12" t="s">
        <v>18</v>
      </c>
      <c r="D114" s="28">
        <v>0</v>
      </c>
      <c r="E114" s="24"/>
      <c r="F114" s="28">
        <v>2749346.04</v>
      </c>
      <c r="G114" s="10" t="str">
        <f t="shared" si="24"/>
        <v>-</v>
      </c>
      <c r="H114" s="10">
        <f t="shared" si="25"/>
        <v>2749346.04</v>
      </c>
      <c r="I114" s="24"/>
      <c r="J114" s="25" t="s">
        <v>145</v>
      </c>
    </row>
    <row r="115" spans="1:10" ht="12.75" x14ac:dyDescent="0.2">
      <c r="A115" s="26" t="s">
        <v>94</v>
      </c>
      <c r="B115" s="27" t="s">
        <v>179</v>
      </c>
      <c r="C115" s="12" t="s">
        <v>18</v>
      </c>
      <c r="D115" s="28">
        <v>0</v>
      </c>
      <c r="E115" s="24"/>
      <c r="F115" s="28">
        <v>847323.94</v>
      </c>
      <c r="G115" s="10" t="str">
        <f t="shared" si="24"/>
        <v>-</v>
      </c>
      <c r="H115" s="10">
        <f t="shared" si="25"/>
        <v>847323.94</v>
      </c>
      <c r="I115" s="24"/>
      <c r="J115" s="25" t="s">
        <v>145</v>
      </c>
    </row>
    <row r="116" spans="1:10" ht="12.75" x14ac:dyDescent="0.2">
      <c r="A116" s="26" t="s">
        <v>94</v>
      </c>
      <c r="B116" s="27" t="s">
        <v>118</v>
      </c>
      <c r="C116" s="12" t="s">
        <v>18</v>
      </c>
      <c r="D116" s="28">
        <v>0</v>
      </c>
      <c r="E116" s="24"/>
      <c r="F116" s="28">
        <v>-534174.76</v>
      </c>
      <c r="G116" s="10" t="str">
        <f t="shared" si="24"/>
        <v>-</v>
      </c>
      <c r="H116" s="10" t="str">
        <f t="shared" si="25"/>
        <v>-</v>
      </c>
      <c r="I116" s="24"/>
      <c r="J116" s="25" t="s">
        <v>145</v>
      </c>
    </row>
    <row r="117" spans="1:10" ht="12.75" x14ac:dyDescent="0.2">
      <c r="A117" s="26" t="s">
        <v>94</v>
      </c>
      <c r="B117" s="27" t="s">
        <v>180</v>
      </c>
      <c r="C117" s="12" t="s">
        <v>18</v>
      </c>
      <c r="D117" s="28">
        <v>0</v>
      </c>
      <c r="E117" s="24"/>
      <c r="F117" s="28">
        <v>-3515002.01</v>
      </c>
      <c r="G117" s="10" t="str">
        <f t="shared" si="24"/>
        <v>-</v>
      </c>
      <c r="H117" s="10" t="str">
        <f t="shared" si="25"/>
        <v>-</v>
      </c>
      <c r="I117" s="24"/>
      <c r="J117" s="25" t="s">
        <v>145</v>
      </c>
    </row>
    <row r="118" spans="1:10" ht="12.75" x14ac:dyDescent="0.2">
      <c r="A118" s="26" t="s">
        <v>94</v>
      </c>
      <c r="B118" s="27" t="s">
        <v>75</v>
      </c>
      <c r="C118" s="12" t="s">
        <v>18</v>
      </c>
      <c r="D118" s="28">
        <v>0</v>
      </c>
      <c r="E118" s="24"/>
      <c r="F118" s="28">
        <v>-25000</v>
      </c>
      <c r="G118" s="10" t="str">
        <f t="shared" si="24"/>
        <v>-</v>
      </c>
      <c r="H118" s="10" t="str">
        <f t="shared" si="25"/>
        <v>-</v>
      </c>
      <c r="I118" s="24"/>
      <c r="J118" s="25" t="s">
        <v>145</v>
      </c>
    </row>
    <row r="119" spans="1:10" ht="12.75" x14ac:dyDescent="0.2">
      <c r="A119" s="26" t="s">
        <v>94</v>
      </c>
      <c r="B119" s="27" t="s">
        <v>76</v>
      </c>
      <c r="C119" s="12" t="s">
        <v>18</v>
      </c>
      <c r="D119" s="28">
        <v>0</v>
      </c>
      <c r="E119" s="24"/>
      <c r="F119" s="28">
        <v>-20328194.359999999</v>
      </c>
      <c r="G119" s="10" t="str">
        <f t="shared" si="24"/>
        <v>-</v>
      </c>
      <c r="H119" s="10" t="str">
        <f t="shared" si="25"/>
        <v>-</v>
      </c>
      <c r="I119" s="24"/>
      <c r="J119" s="25" t="s">
        <v>145</v>
      </c>
    </row>
    <row r="120" spans="1:10" ht="12.75" x14ac:dyDescent="0.2">
      <c r="A120" s="26" t="s">
        <v>94</v>
      </c>
      <c r="B120" s="27" t="s">
        <v>141</v>
      </c>
      <c r="C120" s="12" t="s">
        <v>18</v>
      </c>
      <c r="D120" s="28">
        <v>0</v>
      </c>
      <c r="E120" s="24"/>
      <c r="F120" s="28">
        <v>-1452249.84</v>
      </c>
      <c r="G120" s="10" t="str">
        <f t="shared" si="24"/>
        <v>-</v>
      </c>
      <c r="H120" s="10" t="str">
        <f t="shared" si="25"/>
        <v>-</v>
      </c>
      <c r="I120" s="24"/>
      <c r="J120" s="25" t="s">
        <v>145</v>
      </c>
    </row>
    <row r="121" spans="1:10" ht="12.75" x14ac:dyDescent="0.2">
      <c r="A121" s="26" t="s">
        <v>94</v>
      </c>
      <c r="B121" s="27" t="s">
        <v>142</v>
      </c>
      <c r="C121" s="12" t="s">
        <v>18</v>
      </c>
      <c r="D121" s="28">
        <v>0</v>
      </c>
      <c r="E121" s="24"/>
      <c r="F121" s="28">
        <v>-1832774.92</v>
      </c>
      <c r="G121" s="10" t="str">
        <f t="shared" si="24"/>
        <v>-</v>
      </c>
      <c r="H121" s="10" t="str">
        <f t="shared" si="25"/>
        <v>-</v>
      </c>
      <c r="I121" s="24"/>
      <c r="J121" s="25" t="s">
        <v>145</v>
      </c>
    </row>
    <row r="122" spans="1:10" ht="12.75" x14ac:dyDescent="0.2">
      <c r="A122" s="26" t="s">
        <v>94</v>
      </c>
      <c r="B122" s="27" t="s">
        <v>77</v>
      </c>
      <c r="C122" s="12" t="s">
        <v>18</v>
      </c>
      <c r="D122" s="28">
        <v>0</v>
      </c>
      <c r="E122" s="24"/>
      <c r="F122" s="28">
        <v>-579828.97</v>
      </c>
      <c r="G122" s="10" t="str">
        <f t="shared" si="24"/>
        <v>-</v>
      </c>
      <c r="H122" s="10" t="str">
        <f t="shared" si="25"/>
        <v>-</v>
      </c>
      <c r="I122" s="24"/>
      <c r="J122" s="25" t="s">
        <v>145</v>
      </c>
    </row>
    <row r="123" spans="1:10" ht="12.75" x14ac:dyDescent="0.2">
      <c r="A123" s="26" t="s">
        <v>94</v>
      </c>
      <c r="B123" s="27" t="s">
        <v>78</v>
      </c>
      <c r="C123" s="12" t="s">
        <v>18</v>
      </c>
      <c r="D123" s="28">
        <v>0</v>
      </c>
      <c r="E123" s="24"/>
      <c r="F123" s="28">
        <v>-141687.93</v>
      </c>
      <c r="G123" s="10" t="str">
        <f t="shared" si="24"/>
        <v>-</v>
      </c>
      <c r="H123" s="10" t="str">
        <f t="shared" si="25"/>
        <v>-</v>
      </c>
      <c r="I123" s="24"/>
      <c r="J123" s="25" t="s">
        <v>145</v>
      </c>
    </row>
    <row r="124" spans="1:10" ht="12.75" x14ac:dyDescent="0.2">
      <c r="A124" s="26" t="s">
        <v>94</v>
      </c>
      <c r="B124" s="27" t="s">
        <v>119</v>
      </c>
      <c r="C124" s="12" t="s">
        <v>18</v>
      </c>
      <c r="D124" s="28">
        <v>0</v>
      </c>
      <c r="E124" s="24"/>
      <c r="F124" s="28">
        <v>-612952.4</v>
      </c>
      <c r="G124" s="10" t="str">
        <f t="shared" si="24"/>
        <v>-</v>
      </c>
      <c r="H124" s="10" t="str">
        <f t="shared" si="25"/>
        <v>-</v>
      </c>
      <c r="I124" s="24"/>
      <c r="J124" s="25" t="s">
        <v>145</v>
      </c>
    </row>
    <row r="125" spans="1:10" ht="12.75" x14ac:dyDescent="0.2">
      <c r="A125" s="26" t="s">
        <v>94</v>
      </c>
      <c r="B125" s="27" t="s">
        <v>79</v>
      </c>
      <c r="C125" s="12" t="s">
        <v>18</v>
      </c>
      <c r="D125" s="28">
        <v>0</v>
      </c>
      <c r="E125" s="24"/>
      <c r="F125" s="28">
        <v>-28679.43</v>
      </c>
      <c r="G125" s="10" t="str">
        <f t="shared" si="24"/>
        <v>-</v>
      </c>
      <c r="H125" s="10" t="str">
        <f t="shared" si="25"/>
        <v>-</v>
      </c>
      <c r="I125" s="24"/>
      <c r="J125" s="25" t="s">
        <v>145</v>
      </c>
    </row>
    <row r="126" spans="1:10" ht="12.75" x14ac:dyDescent="0.2">
      <c r="A126" s="26" t="s">
        <v>94</v>
      </c>
      <c r="B126" s="27" t="s">
        <v>120</v>
      </c>
      <c r="C126" s="12" t="s">
        <v>18</v>
      </c>
      <c r="D126" s="28">
        <v>0</v>
      </c>
      <c r="E126" s="24"/>
      <c r="F126" s="28">
        <v>-4066900</v>
      </c>
      <c r="G126" s="10" t="str">
        <f t="shared" si="24"/>
        <v>-</v>
      </c>
      <c r="H126" s="10" t="str">
        <f t="shared" si="25"/>
        <v>-</v>
      </c>
      <c r="I126" s="24"/>
      <c r="J126" s="25" t="s">
        <v>145</v>
      </c>
    </row>
    <row r="127" spans="1:10" ht="12.75" x14ac:dyDescent="0.2">
      <c r="A127" s="26" t="s">
        <v>94</v>
      </c>
      <c r="B127" s="27" t="s">
        <v>80</v>
      </c>
      <c r="C127" s="12" t="s">
        <v>18</v>
      </c>
      <c r="D127" s="28">
        <v>0</v>
      </c>
      <c r="E127" s="24"/>
      <c r="F127" s="28">
        <v>-7724252.9199999999</v>
      </c>
      <c r="G127" s="10" t="str">
        <f t="shared" si="24"/>
        <v>-</v>
      </c>
      <c r="H127" s="10" t="str">
        <f t="shared" si="25"/>
        <v>-</v>
      </c>
      <c r="I127" s="24"/>
      <c r="J127" s="25" t="s">
        <v>145</v>
      </c>
    </row>
    <row r="128" spans="1:10" ht="12.75" x14ac:dyDescent="0.2">
      <c r="A128" s="26" t="s">
        <v>94</v>
      </c>
      <c r="B128" s="27" t="s">
        <v>81</v>
      </c>
      <c r="C128" s="12" t="s">
        <v>18</v>
      </c>
      <c r="D128" s="28">
        <v>0</v>
      </c>
      <c r="E128" s="24"/>
      <c r="F128" s="28">
        <v>-294918.75</v>
      </c>
      <c r="G128" s="10" t="str">
        <f t="shared" si="24"/>
        <v>-</v>
      </c>
      <c r="H128" s="10" t="str">
        <f t="shared" si="25"/>
        <v>-</v>
      </c>
      <c r="I128" s="24"/>
      <c r="J128" s="25" t="s">
        <v>145</v>
      </c>
    </row>
    <row r="129" spans="1:10" ht="12.75" x14ac:dyDescent="0.2">
      <c r="A129" s="26" t="s">
        <v>94</v>
      </c>
      <c r="B129" s="27" t="s">
        <v>121</v>
      </c>
      <c r="C129" s="12" t="s">
        <v>18</v>
      </c>
      <c r="D129" s="28">
        <v>0</v>
      </c>
      <c r="E129" s="24"/>
      <c r="F129" s="28">
        <v>-3559.45</v>
      </c>
      <c r="G129" s="10" t="str">
        <f t="shared" si="24"/>
        <v>-</v>
      </c>
      <c r="H129" s="10" t="str">
        <f t="shared" si="25"/>
        <v>-</v>
      </c>
      <c r="I129" s="24"/>
      <c r="J129" s="25" t="s">
        <v>145</v>
      </c>
    </row>
    <row r="130" spans="1:10" ht="12.75" x14ac:dyDescent="0.2">
      <c r="A130" s="26" t="s">
        <v>94</v>
      </c>
      <c r="B130" s="27" t="s">
        <v>143</v>
      </c>
      <c r="C130" s="12" t="s">
        <v>18</v>
      </c>
      <c r="D130" s="28">
        <v>0</v>
      </c>
      <c r="E130" s="24"/>
      <c r="F130" s="28">
        <v>-153641.26999999999</v>
      </c>
      <c r="G130" s="10" t="str">
        <f t="shared" si="24"/>
        <v>-</v>
      </c>
      <c r="H130" s="10" t="str">
        <f t="shared" si="25"/>
        <v>-</v>
      </c>
      <c r="I130" s="24"/>
      <c r="J130" s="25" t="s">
        <v>145</v>
      </c>
    </row>
    <row r="131" spans="1:10" ht="12.75" x14ac:dyDescent="0.2">
      <c r="A131" s="26" t="s">
        <v>94</v>
      </c>
      <c r="B131" s="27" t="s">
        <v>82</v>
      </c>
      <c r="C131" s="12" t="s">
        <v>18</v>
      </c>
      <c r="D131" s="28">
        <v>0</v>
      </c>
      <c r="E131" s="24"/>
      <c r="F131" s="28">
        <v>-625829.81000000006</v>
      </c>
      <c r="G131" s="10" t="str">
        <f t="shared" si="24"/>
        <v>-</v>
      </c>
      <c r="H131" s="10" t="str">
        <f t="shared" si="25"/>
        <v>-</v>
      </c>
      <c r="I131" s="24"/>
      <c r="J131" s="25" t="s">
        <v>145</v>
      </c>
    </row>
    <row r="132" spans="1:10" ht="12.75" x14ac:dyDescent="0.2">
      <c r="A132" s="26" t="s">
        <v>94</v>
      </c>
      <c r="B132" s="27" t="s">
        <v>83</v>
      </c>
      <c r="C132" s="12" t="s">
        <v>18</v>
      </c>
      <c r="D132" s="28">
        <v>0</v>
      </c>
      <c r="E132" s="24"/>
      <c r="F132" s="28">
        <v>-380846</v>
      </c>
      <c r="G132" s="10" t="str">
        <f t="shared" si="24"/>
        <v>-</v>
      </c>
      <c r="H132" s="10" t="str">
        <f t="shared" si="25"/>
        <v>-</v>
      </c>
      <c r="I132" s="24"/>
      <c r="J132" s="25" t="s">
        <v>145</v>
      </c>
    </row>
    <row r="133" spans="1:10" ht="12.75" x14ac:dyDescent="0.2">
      <c r="A133" s="26" t="s">
        <v>94</v>
      </c>
      <c r="B133" s="27" t="s">
        <v>84</v>
      </c>
      <c r="C133" s="12" t="s">
        <v>18</v>
      </c>
      <c r="D133" s="28">
        <v>0</v>
      </c>
      <c r="E133" s="24"/>
      <c r="F133" s="28">
        <v>-655793.07999999996</v>
      </c>
      <c r="G133" s="10" t="str">
        <f t="shared" si="24"/>
        <v>-</v>
      </c>
      <c r="H133" s="10" t="str">
        <f t="shared" si="25"/>
        <v>-</v>
      </c>
      <c r="I133" s="24"/>
      <c r="J133" s="25" t="s">
        <v>145</v>
      </c>
    </row>
    <row r="134" spans="1:10" ht="12.75" x14ac:dyDescent="0.2">
      <c r="A134" s="26" t="s">
        <v>94</v>
      </c>
      <c r="B134" s="27" t="s">
        <v>85</v>
      </c>
      <c r="C134" s="12" t="s">
        <v>18</v>
      </c>
      <c r="D134" s="28">
        <v>0</v>
      </c>
      <c r="E134" s="24"/>
      <c r="F134" s="28">
        <v>-100192.38</v>
      </c>
      <c r="G134" s="10" t="str">
        <f t="shared" si="24"/>
        <v>-</v>
      </c>
      <c r="H134" s="10" t="str">
        <f t="shared" si="25"/>
        <v>-</v>
      </c>
      <c r="I134" s="24"/>
      <c r="J134" s="25" t="s">
        <v>145</v>
      </c>
    </row>
    <row r="135" spans="1:10" ht="12.75" x14ac:dyDescent="0.2">
      <c r="A135" s="26" t="s">
        <v>94</v>
      </c>
      <c r="B135" s="27" t="s">
        <v>86</v>
      </c>
      <c r="C135" s="12" t="s">
        <v>18</v>
      </c>
      <c r="D135" s="28">
        <v>0</v>
      </c>
      <c r="E135" s="24"/>
      <c r="F135" s="28">
        <v>-106903.72</v>
      </c>
      <c r="G135" s="10" t="str">
        <f t="shared" si="24"/>
        <v>-</v>
      </c>
      <c r="H135" s="10" t="str">
        <f t="shared" si="25"/>
        <v>-</v>
      </c>
      <c r="I135" s="24"/>
      <c r="J135" s="25" t="s">
        <v>145</v>
      </c>
    </row>
    <row r="136" spans="1:10" ht="12.75" x14ac:dyDescent="0.2">
      <c r="A136" s="26" t="s">
        <v>94</v>
      </c>
      <c r="B136" s="27" t="s">
        <v>87</v>
      </c>
      <c r="C136" s="12" t="s">
        <v>18</v>
      </c>
      <c r="D136" s="28">
        <v>0</v>
      </c>
      <c r="E136" s="24"/>
      <c r="F136" s="28">
        <v>-429250.66</v>
      </c>
      <c r="G136" s="10" t="str">
        <f t="shared" si="24"/>
        <v>-</v>
      </c>
      <c r="H136" s="10" t="str">
        <f t="shared" si="25"/>
        <v>-</v>
      </c>
      <c r="I136" s="24"/>
      <c r="J136" s="25" t="s">
        <v>145</v>
      </c>
    </row>
    <row r="137" spans="1:10" ht="12.75" x14ac:dyDescent="0.2">
      <c r="A137" s="26" t="s">
        <v>94</v>
      </c>
      <c r="B137" s="27" t="s">
        <v>88</v>
      </c>
      <c r="C137" s="12" t="s">
        <v>18</v>
      </c>
      <c r="D137" s="28">
        <v>0</v>
      </c>
      <c r="E137" s="24"/>
      <c r="F137" s="28">
        <v>-8473746.9399999995</v>
      </c>
      <c r="G137" s="10" t="str">
        <f t="shared" si="24"/>
        <v>-</v>
      </c>
      <c r="H137" s="10" t="str">
        <f t="shared" si="25"/>
        <v>-</v>
      </c>
      <c r="I137" s="24"/>
      <c r="J137" s="25" t="s">
        <v>145</v>
      </c>
    </row>
    <row r="138" spans="1:10" ht="12.75" x14ac:dyDescent="0.2">
      <c r="A138" s="26" t="s">
        <v>94</v>
      </c>
      <c r="B138" s="27" t="s">
        <v>89</v>
      </c>
      <c r="C138" s="12" t="s">
        <v>18</v>
      </c>
      <c r="D138" s="28">
        <v>0</v>
      </c>
      <c r="E138" s="24"/>
      <c r="F138" s="28">
        <v>-532477.72</v>
      </c>
      <c r="G138" s="10" t="str">
        <f t="shared" si="24"/>
        <v>-</v>
      </c>
      <c r="H138" s="10" t="str">
        <f t="shared" si="25"/>
        <v>-</v>
      </c>
      <c r="I138" s="24"/>
      <c r="J138" s="25" t="s">
        <v>145</v>
      </c>
    </row>
    <row r="139" spans="1:10" ht="12.75" x14ac:dyDescent="0.2">
      <c r="A139" s="26" t="s">
        <v>94</v>
      </c>
      <c r="B139" s="27" t="s">
        <v>122</v>
      </c>
      <c r="C139" s="12" t="s">
        <v>18</v>
      </c>
      <c r="D139" s="28">
        <v>0</v>
      </c>
      <c r="E139" s="24"/>
      <c r="F139" s="28">
        <v>-688887.54</v>
      </c>
      <c r="G139" s="10" t="str">
        <f t="shared" ref="G139:G150" si="26">IF(OR(F139="-",F139&lt;0,D139&lt;0),"-",(IF(OR(D139=0,D139="-"),"-",F139/D139*100)))</f>
        <v>-</v>
      </c>
      <c r="H139" s="10" t="str">
        <f t="shared" ref="H139:H150" si="27">IF(OR(D139=F139,D139&lt;0,F139&lt;0),"-",IF(F139="-",0,F139)-IF(D139="-",0,D139))</f>
        <v>-</v>
      </c>
      <c r="I139" s="24"/>
      <c r="J139" s="25" t="s">
        <v>145</v>
      </c>
    </row>
    <row r="140" spans="1:10" ht="12.75" x14ac:dyDescent="0.2">
      <c r="A140" s="26" t="s">
        <v>94</v>
      </c>
      <c r="B140" s="27" t="s">
        <v>90</v>
      </c>
      <c r="C140" s="12" t="s">
        <v>18</v>
      </c>
      <c r="D140" s="28">
        <v>0</v>
      </c>
      <c r="E140" s="24"/>
      <c r="F140" s="28">
        <v>-313096.71999999997</v>
      </c>
      <c r="G140" s="10" t="str">
        <f t="shared" si="26"/>
        <v>-</v>
      </c>
      <c r="H140" s="10" t="str">
        <f t="shared" si="27"/>
        <v>-</v>
      </c>
      <c r="I140" s="24"/>
      <c r="J140" s="25" t="s">
        <v>145</v>
      </c>
    </row>
    <row r="141" spans="1:10" ht="12.75" x14ac:dyDescent="0.2">
      <c r="A141" s="26" t="s">
        <v>94</v>
      </c>
      <c r="B141" s="27" t="s">
        <v>91</v>
      </c>
      <c r="C141" s="12" t="s">
        <v>18</v>
      </c>
      <c r="D141" s="28">
        <v>0</v>
      </c>
      <c r="E141" s="24"/>
      <c r="F141" s="28">
        <v>-98342.75</v>
      </c>
      <c r="G141" s="10" t="str">
        <f t="shared" si="26"/>
        <v>-</v>
      </c>
      <c r="H141" s="10" t="str">
        <f t="shared" si="27"/>
        <v>-</v>
      </c>
      <c r="I141" s="24"/>
      <c r="J141" s="25" t="s">
        <v>145</v>
      </c>
    </row>
    <row r="142" spans="1:10" ht="12.75" x14ac:dyDescent="0.2">
      <c r="A142" s="26" t="s">
        <v>94</v>
      </c>
      <c r="B142" s="27" t="s">
        <v>92</v>
      </c>
      <c r="C142" s="12" t="s">
        <v>18</v>
      </c>
      <c r="D142" s="28">
        <v>0</v>
      </c>
      <c r="E142" s="24"/>
      <c r="F142" s="28">
        <v>-649801.17000000004</v>
      </c>
      <c r="G142" s="10" t="str">
        <f t="shared" si="26"/>
        <v>-</v>
      </c>
      <c r="H142" s="10" t="str">
        <f t="shared" si="27"/>
        <v>-</v>
      </c>
      <c r="I142" s="24"/>
      <c r="J142" s="25" t="s">
        <v>145</v>
      </c>
    </row>
    <row r="143" spans="1:10" ht="12.75" x14ac:dyDescent="0.2">
      <c r="A143" s="26" t="s">
        <v>94</v>
      </c>
      <c r="B143" s="27" t="s">
        <v>144</v>
      </c>
      <c r="C143" s="12" t="s">
        <v>18</v>
      </c>
      <c r="D143" s="28">
        <v>0</v>
      </c>
      <c r="E143" s="24"/>
      <c r="F143" s="28">
        <v>-34882848.799999997</v>
      </c>
      <c r="G143" s="10" t="str">
        <f t="shared" si="26"/>
        <v>-</v>
      </c>
      <c r="H143" s="10" t="str">
        <f t="shared" si="27"/>
        <v>-</v>
      </c>
      <c r="I143" s="24"/>
      <c r="J143" s="25" t="s">
        <v>145</v>
      </c>
    </row>
    <row r="144" spans="1:10" ht="12.75" x14ac:dyDescent="0.2">
      <c r="A144" s="26" t="s">
        <v>94</v>
      </c>
      <c r="B144" s="27" t="s">
        <v>181</v>
      </c>
      <c r="C144" s="12" t="s">
        <v>18</v>
      </c>
      <c r="D144" s="28">
        <v>0</v>
      </c>
      <c r="E144" s="24"/>
      <c r="F144" s="28">
        <v>-1396206.17</v>
      </c>
      <c r="G144" s="10" t="str">
        <f t="shared" si="26"/>
        <v>-</v>
      </c>
      <c r="H144" s="10" t="str">
        <f t="shared" si="27"/>
        <v>-</v>
      </c>
      <c r="I144" s="24"/>
      <c r="J144" s="25" t="s">
        <v>145</v>
      </c>
    </row>
    <row r="145" spans="1:10" ht="12.75" x14ac:dyDescent="0.2">
      <c r="A145" s="26" t="s">
        <v>94</v>
      </c>
      <c r="B145" s="27" t="s">
        <v>123</v>
      </c>
      <c r="C145" s="12" t="s">
        <v>18</v>
      </c>
      <c r="D145" s="28">
        <v>0</v>
      </c>
      <c r="E145" s="24"/>
      <c r="F145" s="28">
        <v>-20533835.120000001</v>
      </c>
      <c r="G145" s="10" t="str">
        <f t="shared" si="26"/>
        <v>-</v>
      </c>
      <c r="H145" s="10" t="str">
        <f t="shared" si="27"/>
        <v>-</v>
      </c>
      <c r="I145" s="24"/>
      <c r="J145" s="25" t="s">
        <v>145</v>
      </c>
    </row>
    <row r="146" spans="1:10" ht="12.75" x14ac:dyDescent="0.2">
      <c r="A146" s="26" t="s">
        <v>94</v>
      </c>
      <c r="B146" s="27" t="s">
        <v>124</v>
      </c>
      <c r="C146" s="12" t="s">
        <v>18</v>
      </c>
      <c r="D146" s="28">
        <v>0</v>
      </c>
      <c r="E146" s="24"/>
      <c r="F146" s="28">
        <v>-1618.65</v>
      </c>
      <c r="G146" s="10" t="str">
        <f t="shared" si="26"/>
        <v>-</v>
      </c>
      <c r="H146" s="10" t="str">
        <f t="shared" si="27"/>
        <v>-</v>
      </c>
      <c r="I146" s="24"/>
      <c r="J146" s="25" t="s">
        <v>145</v>
      </c>
    </row>
    <row r="147" spans="1:10" ht="12.75" x14ac:dyDescent="0.2">
      <c r="A147" s="26" t="s">
        <v>94</v>
      </c>
      <c r="B147" s="27" t="s">
        <v>125</v>
      </c>
      <c r="C147" s="12" t="s">
        <v>18</v>
      </c>
      <c r="D147" s="28">
        <v>0</v>
      </c>
      <c r="E147" s="24"/>
      <c r="F147" s="28">
        <v>-57226076.609999999</v>
      </c>
      <c r="G147" s="10" t="str">
        <f t="shared" si="26"/>
        <v>-</v>
      </c>
      <c r="H147" s="10" t="str">
        <f t="shared" si="27"/>
        <v>-</v>
      </c>
      <c r="I147" s="24"/>
      <c r="J147" s="25" t="s">
        <v>145</v>
      </c>
    </row>
    <row r="148" spans="1:10" ht="12.75" x14ac:dyDescent="0.2">
      <c r="A148" s="26" t="s">
        <v>94</v>
      </c>
      <c r="B148" s="27" t="s">
        <v>126</v>
      </c>
      <c r="C148" s="12" t="s">
        <v>18</v>
      </c>
      <c r="D148" s="28">
        <v>0</v>
      </c>
      <c r="E148" s="24"/>
      <c r="F148" s="28">
        <v>-49822.58</v>
      </c>
      <c r="G148" s="10" t="str">
        <f t="shared" si="26"/>
        <v>-</v>
      </c>
      <c r="H148" s="10" t="str">
        <f t="shared" si="27"/>
        <v>-</v>
      </c>
      <c r="I148" s="24"/>
      <c r="J148" s="25" t="s">
        <v>145</v>
      </c>
    </row>
    <row r="149" spans="1:10" ht="12.75" x14ac:dyDescent="0.2">
      <c r="A149" s="26" t="s">
        <v>94</v>
      </c>
      <c r="B149" s="27" t="s">
        <v>182</v>
      </c>
      <c r="C149" s="12" t="s">
        <v>18</v>
      </c>
      <c r="D149" s="28">
        <v>0</v>
      </c>
      <c r="E149" s="24"/>
      <c r="F149" s="28">
        <v>-2749346.04</v>
      </c>
      <c r="G149" s="10" t="str">
        <f t="shared" si="26"/>
        <v>-</v>
      </c>
      <c r="H149" s="10" t="str">
        <f t="shared" si="27"/>
        <v>-</v>
      </c>
      <c r="I149" s="24"/>
      <c r="J149" s="25" t="s">
        <v>145</v>
      </c>
    </row>
    <row r="150" spans="1:10" ht="12.75" x14ac:dyDescent="0.2">
      <c r="A150" s="26" t="s">
        <v>94</v>
      </c>
      <c r="B150" s="27" t="s">
        <v>93</v>
      </c>
      <c r="C150" s="12" t="s">
        <v>18</v>
      </c>
      <c r="D150" s="28">
        <v>0</v>
      </c>
      <c r="E150" s="24"/>
      <c r="F150" s="28">
        <v>-8036023.2699999996</v>
      </c>
      <c r="G150" s="10" t="str">
        <f t="shared" si="26"/>
        <v>-</v>
      </c>
      <c r="H150" s="10" t="str">
        <f t="shared" si="27"/>
        <v>-</v>
      </c>
      <c r="I150" s="24"/>
      <c r="J150" s="25" t="s">
        <v>145</v>
      </c>
    </row>
  </sheetData>
  <autoFilter ref="A11:J150"/>
  <mergeCells count="12">
    <mergeCell ref="A9:B10"/>
    <mergeCell ref="A11:B11"/>
    <mergeCell ref="A13:B13"/>
    <mergeCell ref="A3:I3"/>
    <mergeCell ref="A4:I4"/>
    <mergeCell ref="A8:B8"/>
    <mergeCell ref="E9:E10"/>
    <mergeCell ref="G9:H9"/>
    <mergeCell ref="I9:J9"/>
    <mergeCell ref="C9:C10"/>
    <mergeCell ref="D9:D10"/>
    <mergeCell ref="F9:F10"/>
  </mergeCells>
  <conditionalFormatting sqref="F7:H8">
    <cfRule type="cellIs" priority="1" stopIfTrue="1" operator="equal">
      <formula>0</formula>
    </cfRule>
  </conditionalFormatting>
  <pageMargins left="0.78740157480314965" right="0.78740157480314965" top="0.78740157480314965" bottom="0.78740157480314965" header="0.51181102362204722" footer="0.31496062992125984"/>
  <pageSetup paperSize="9" scale="62" fitToHeight="0" orientation="landscape"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23</v>
      </c>
      <c r="B1" t="s">
        <v>24</v>
      </c>
    </row>
    <row r="2" spans="1:2" x14ac:dyDescent="0.2">
      <c r="A2" t="s">
        <v>25</v>
      </c>
      <c r="B2" t="s">
        <v>26</v>
      </c>
    </row>
    <row r="3" spans="1:2" x14ac:dyDescent="0.2">
      <c r="A3" t="s">
        <v>27</v>
      </c>
      <c r="B3" t="s">
        <v>28</v>
      </c>
    </row>
    <row r="4" spans="1:2" x14ac:dyDescent="0.2">
      <c r="A4" t="s">
        <v>29</v>
      </c>
      <c r="B4" t="s">
        <v>30</v>
      </c>
    </row>
    <row r="5" spans="1:2" x14ac:dyDescent="0.2">
      <c r="A5" t="s">
        <v>31</v>
      </c>
      <c r="B5" t="s">
        <v>32</v>
      </c>
    </row>
    <row r="6" spans="1:2" x14ac:dyDescent="0.2">
      <c r="A6" t="s">
        <v>33</v>
      </c>
      <c r="B6" t="s">
        <v>24</v>
      </c>
    </row>
    <row r="7" spans="1:2" x14ac:dyDescent="0.2">
      <c r="A7" t="s">
        <v>34</v>
      </c>
      <c r="B7" t="s">
        <v>35</v>
      </c>
    </row>
    <row r="8" spans="1:2" x14ac:dyDescent="0.2">
      <c r="A8" t="s">
        <v>36</v>
      </c>
      <c r="B8" t="s">
        <v>37</v>
      </c>
    </row>
    <row r="9" spans="1:2" x14ac:dyDescent="0.2">
      <c r="A9" t="s">
        <v>38</v>
      </c>
      <c r="B9" t="s">
        <v>22</v>
      </c>
    </row>
    <row r="10" spans="1:2" x14ac:dyDescent="0.2">
      <c r="A10" t="s">
        <v>39</v>
      </c>
      <c r="B10" t="s">
        <v>40</v>
      </c>
    </row>
    <row r="11" spans="1:2" x14ac:dyDescent="0.2">
      <c r="A11" t="s">
        <v>41</v>
      </c>
      <c r="B11" t="s">
        <v>42</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49"/>
  <sheetViews>
    <sheetView topLeftCell="A140" workbookViewId="0">
      <selection activeCell="D142" sqref="D142"/>
    </sheetView>
  </sheetViews>
  <sheetFormatPr defaultColWidth="29.42578125" defaultRowHeight="12.75" x14ac:dyDescent="0.2"/>
  <cols>
    <col min="1" max="1" width="25.42578125" style="19" customWidth="1"/>
    <col min="2" max="2" width="7.42578125" style="19" customWidth="1"/>
    <col min="3" max="3" width="18.5703125" style="19" customWidth="1"/>
    <col min="4" max="4" width="18.28515625" style="19" customWidth="1"/>
    <col min="5" max="5" width="17.85546875" style="19" customWidth="1"/>
    <col min="6" max="6" width="8.140625" style="19" customWidth="1"/>
    <col min="7" max="7" width="14.5703125" style="19" customWidth="1"/>
    <col min="8" max="8" width="9" style="19" customWidth="1"/>
    <col min="9" max="9" width="33" style="19" customWidth="1"/>
    <col min="10" max="16384" width="29.42578125" style="19"/>
  </cols>
  <sheetData>
    <row r="2" spans="1:9" x14ac:dyDescent="0.2">
      <c r="A2" s="106" t="s">
        <v>6</v>
      </c>
      <c r="B2" s="106" t="s">
        <v>7</v>
      </c>
      <c r="C2" s="106" t="s">
        <v>8</v>
      </c>
      <c r="D2" s="106" t="s">
        <v>9</v>
      </c>
      <c r="E2" s="106" t="s">
        <v>15</v>
      </c>
      <c r="F2" s="106" t="s">
        <v>10</v>
      </c>
      <c r="G2" s="106"/>
      <c r="H2" s="106" t="s">
        <v>11</v>
      </c>
      <c r="I2" s="106"/>
    </row>
    <row r="3" spans="1:9" s="54" customFormat="1" ht="36" x14ac:dyDescent="0.2">
      <c r="A3" s="107"/>
      <c r="B3" s="106"/>
      <c r="C3" s="106"/>
      <c r="D3" s="106"/>
      <c r="E3" s="106"/>
      <c r="F3" s="23" t="s">
        <v>12</v>
      </c>
      <c r="G3" s="23" t="s">
        <v>16</v>
      </c>
      <c r="H3" s="23" t="s">
        <v>13</v>
      </c>
      <c r="I3" s="23" t="s">
        <v>14</v>
      </c>
    </row>
    <row r="4" spans="1:9" s="54" customFormat="1" x14ac:dyDescent="0.2">
      <c r="A4" s="85" t="s">
        <v>401</v>
      </c>
      <c r="B4" s="11"/>
      <c r="C4" s="86">
        <v>202436862763.37</v>
      </c>
      <c r="D4" s="86">
        <v>202436862763.37</v>
      </c>
      <c r="E4" s="86">
        <v>196774255227.97</v>
      </c>
      <c r="F4" s="87">
        <f>E4/C4*100</f>
        <v>97.202778457390409</v>
      </c>
      <c r="G4" s="88">
        <f>E4-C4</f>
        <v>-5662607535.3999939</v>
      </c>
      <c r="H4" s="11"/>
      <c r="I4" s="11"/>
    </row>
    <row r="5" spans="1:9" ht="15" customHeight="1" x14ac:dyDescent="0.2">
      <c r="A5" s="68" t="s">
        <v>19</v>
      </c>
      <c r="B5" s="69"/>
      <c r="F5" s="70"/>
      <c r="G5" s="71"/>
      <c r="H5" s="72"/>
      <c r="I5" s="73"/>
    </row>
    <row r="6" spans="1:9" ht="33.75" x14ac:dyDescent="0.2">
      <c r="A6" s="74" t="s">
        <v>186</v>
      </c>
      <c r="B6" s="75" t="s">
        <v>183</v>
      </c>
      <c r="C6" s="76">
        <v>19999875</v>
      </c>
      <c r="D6" s="76">
        <v>19999875</v>
      </c>
      <c r="E6" s="76">
        <v>2727823.53</v>
      </c>
      <c r="F6" s="76">
        <v>13.64</v>
      </c>
      <c r="G6" s="76">
        <v>-17272051.469999999</v>
      </c>
      <c r="H6" s="77" t="s">
        <v>187</v>
      </c>
      <c r="I6" s="64" t="s">
        <v>188</v>
      </c>
    </row>
    <row r="7" spans="1:9" ht="33.75" x14ac:dyDescent="0.2">
      <c r="A7" s="74" t="s">
        <v>189</v>
      </c>
      <c r="B7" s="75" t="s">
        <v>183</v>
      </c>
      <c r="C7" s="76">
        <v>425837571.60000002</v>
      </c>
      <c r="D7" s="76">
        <v>425837571.60000002</v>
      </c>
      <c r="E7" s="76">
        <v>308478901.60000002</v>
      </c>
      <c r="F7" s="76">
        <v>72.44</v>
      </c>
      <c r="G7" s="76">
        <v>-117358670</v>
      </c>
      <c r="H7" s="77" t="s">
        <v>187</v>
      </c>
      <c r="I7" s="64" t="s">
        <v>188</v>
      </c>
    </row>
    <row r="8" spans="1:9" ht="67.5" x14ac:dyDescent="0.2">
      <c r="A8" s="74" t="s">
        <v>190</v>
      </c>
      <c r="B8" s="75" t="s">
        <v>183</v>
      </c>
      <c r="C8" s="76">
        <v>361051549.70999998</v>
      </c>
      <c r="D8" s="76">
        <v>361051549.70999998</v>
      </c>
      <c r="E8" s="76">
        <v>340847866.31</v>
      </c>
      <c r="F8" s="76">
        <v>94.4</v>
      </c>
      <c r="G8" s="76">
        <v>-20203683.399999999</v>
      </c>
      <c r="H8" s="77" t="s">
        <v>191</v>
      </c>
      <c r="I8" s="64" t="s">
        <v>192</v>
      </c>
    </row>
    <row r="9" spans="1:9" ht="67.5" x14ac:dyDescent="0.2">
      <c r="A9" s="74" t="s">
        <v>193</v>
      </c>
      <c r="B9" s="75" t="s">
        <v>183</v>
      </c>
      <c r="C9" s="76">
        <v>37699748.649999999</v>
      </c>
      <c r="D9" s="76">
        <v>37699748.649999999</v>
      </c>
      <c r="E9" s="76">
        <v>35664994.439999998</v>
      </c>
      <c r="F9" s="76">
        <v>94.6</v>
      </c>
      <c r="G9" s="76">
        <v>-2034754.21</v>
      </c>
      <c r="H9" s="77" t="s">
        <v>191</v>
      </c>
      <c r="I9" s="64" t="s">
        <v>192</v>
      </c>
    </row>
    <row r="10" spans="1:9" ht="33.75" x14ac:dyDescent="0.2">
      <c r="A10" s="74" t="s">
        <v>194</v>
      </c>
      <c r="B10" s="75" t="s">
        <v>183</v>
      </c>
      <c r="C10" s="76">
        <v>1890219079.6500001</v>
      </c>
      <c r="D10" s="76">
        <v>1890219079.6500001</v>
      </c>
      <c r="E10" s="76">
        <v>940409557.59000003</v>
      </c>
      <c r="F10" s="76">
        <v>49.75</v>
      </c>
      <c r="G10" s="76">
        <v>-949809522.05999994</v>
      </c>
      <c r="H10" s="77" t="s">
        <v>187</v>
      </c>
      <c r="I10" s="64" t="s">
        <v>188</v>
      </c>
    </row>
    <row r="11" spans="1:9" ht="56.25" x14ac:dyDescent="0.2">
      <c r="A11" s="74" t="s">
        <v>195</v>
      </c>
      <c r="B11" s="75" t="s">
        <v>183</v>
      </c>
      <c r="C11" s="76">
        <v>448354171.10000002</v>
      </c>
      <c r="D11" s="76">
        <v>448354171.10000002</v>
      </c>
      <c r="E11" s="76">
        <v>421803831.12</v>
      </c>
      <c r="F11" s="76">
        <v>94.08</v>
      </c>
      <c r="G11" s="76">
        <v>-26550339.98</v>
      </c>
      <c r="H11" s="77" t="s">
        <v>196</v>
      </c>
      <c r="I11" s="64" t="s">
        <v>197</v>
      </c>
    </row>
    <row r="12" spans="1:9" ht="67.5" x14ac:dyDescent="0.2">
      <c r="A12" s="74" t="s">
        <v>198</v>
      </c>
      <c r="B12" s="75" t="s">
        <v>183</v>
      </c>
      <c r="C12" s="76">
        <v>21384021.539999999</v>
      </c>
      <c r="D12" s="76">
        <v>21384021.539999999</v>
      </c>
      <c r="E12" s="76">
        <v>11555378.130000001</v>
      </c>
      <c r="F12" s="76">
        <v>54.04</v>
      </c>
      <c r="G12" s="76">
        <v>-9828643.4100000001</v>
      </c>
      <c r="H12" s="77" t="s">
        <v>191</v>
      </c>
      <c r="I12" s="64" t="s">
        <v>192</v>
      </c>
    </row>
    <row r="13" spans="1:9" ht="56.25" x14ac:dyDescent="0.2">
      <c r="A13" s="74" t="s">
        <v>199</v>
      </c>
      <c r="B13" s="75" t="s">
        <v>183</v>
      </c>
      <c r="C13" s="76">
        <v>21003740</v>
      </c>
      <c r="D13" s="76">
        <v>21003740</v>
      </c>
      <c r="E13" s="76">
        <v>18210176.5</v>
      </c>
      <c r="F13" s="76">
        <v>86.7</v>
      </c>
      <c r="G13" s="76">
        <v>-2793563.5</v>
      </c>
      <c r="H13" s="77" t="s">
        <v>196</v>
      </c>
      <c r="I13" s="64" t="s">
        <v>197</v>
      </c>
    </row>
    <row r="14" spans="1:9" ht="33.75" x14ac:dyDescent="0.2">
      <c r="A14" s="74" t="s">
        <v>200</v>
      </c>
      <c r="B14" s="75" t="s">
        <v>183</v>
      </c>
      <c r="C14" s="76">
        <v>2994500</v>
      </c>
      <c r="D14" s="76">
        <v>2994500</v>
      </c>
      <c r="E14" s="76">
        <v>2360005</v>
      </c>
      <c r="F14" s="76">
        <v>78.81</v>
      </c>
      <c r="G14" s="76">
        <v>-634495</v>
      </c>
      <c r="H14" s="77" t="s">
        <v>187</v>
      </c>
      <c r="I14" s="64" t="s">
        <v>188</v>
      </c>
    </row>
    <row r="15" spans="1:9" ht="45" x14ac:dyDescent="0.2">
      <c r="A15" s="74" t="s">
        <v>201</v>
      </c>
      <c r="B15" s="75" t="s">
        <v>183</v>
      </c>
      <c r="C15" s="76">
        <v>2694200</v>
      </c>
      <c r="D15" s="76">
        <v>2694200</v>
      </c>
      <c r="E15" s="76">
        <v>2191782.98</v>
      </c>
      <c r="F15" s="76">
        <v>81.349999999999994</v>
      </c>
      <c r="G15" s="76">
        <v>-502417.02</v>
      </c>
      <c r="H15" s="77" t="s">
        <v>202</v>
      </c>
      <c r="I15" s="64" t="s">
        <v>203</v>
      </c>
    </row>
    <row r="16" spans="1:9" ht="45" x14ac:dyDescent="0.2">
      <c r="A16" s="74" t="s">
        <v>204</v>
      </c>
      <c r="B16" s="75" t="s">
        <v>183</v>
      </c>
      <c r="C16" s="76">
        <v>533200</v>
      </c>
      <c r="D16" s="76">
        <v>533200</v>
      </c>
      <c r="E16" s="76">
        <v>322777.8</v>
      </c>
      <c r="F16" s="76">
        <v>60.54</v>
      </c>
      <c r="G16" s="76">
        <v>-210422.2</v>
      </c>
      <c r="H16" s="77" t="s">
        <v>205</v>
      </c>
      <c r="I16" s="64" t="s">
        <v>206</v>
      </c>
    </row>
    <row r="17" spans="1:9" ht="45" x14ac:dyDescent="0.2">
      <c r="A17" s="74" t="s">
        <v>207</v>
      </c>
      <c r="B17" s="75" t="s">
        <v>183</v>
      </c>
      <c r="C17" s="76">
        <v>150000</v>
      </c>
      <c r="D17" s="76">
        <v>150000</v>
      </c>
      <c r="E17" s="76">
        <v>80000</v>
      </c>
      <c r="F17" s="76">
        <v>53.33</v>
      </c>
      <c r="G17" s="76">
        <v>-70000</v>
      </c>
      <c r="H17" s="77" t="s">
        <v>187</v>
      </c>
      <c r="I17" s="64" t="s">
        <v>208</v>
      </c>
    </row>
    <row r="18" spans="1:9" ht="45" x14ac:dyDescent="0.2">
      <c r="A18" s="74" t="s">
        <v>209</v>
      </c>
      <c r="B18" s="75" t="s">
        <v>183</v>
      </c>
      <c r="C18" s="76">
        <v>1480000</v>
      </c>
      <c r="D18" s="76">
        <v>1480000</v>
      </c>
      <c r="E18" s="76">
        <v>1160000</v>
      </c>
      <c r="F18" s="76">
        <v>78.38</v>
      </c>
      <c r="G18" s="76">
        <v>-320000</v>
      </c>
      <c r="H18" s="77" t="s">
        <v>187</v>
      </c>
      <c r="I18" s="64" t="s">
        <v>210</v>
      </c>
    </row>
    <row r="19" spans="1:9" ht="78.75" x14ac:dyDescent="0.2">
      <c r="A19" s="74" t="s">
        <v>211</v>
      </c>
      <c r="B19" s="75" t="s">
        <v>183</v>
      </c>
      <c r="C19" s="76">
        <v>208266800</v>
      </c>
      <c r="D19" s="76">
        <v>208266800</v>
      </c>
      <c r="E19" s="76">
        <v>186008111.06999999</v>
      </c>
      <c r="F19" s="76">
        <v>89.31</v>
      </c>
      <c r="G19" s="76">
        <v>-22258688.93</v>
      </c>
      <c r="H19" s="77" t="s">
        <v>212</v>
      </c>
      <c r="I19" s="64" t="s">
        <v>213</v>
      </c>
    </row>
    <row r="20" spans="1:9" ht="56.25" x14ac:dyDescent="0.2">
      <c r="A20" s="74" t="s">
        <v>214</v>
      </c>
      <c r="B20" s="75" t="s">
        <v>183</v>
      </c>
      <c r="C20" s="76">
        <v>2447966</v>
      </c>
      <c r="D20" s="76">
        <v>2447966</v>
      </c>
      <c r="E20" s="76">
        <v>2288000</v>
      </c>
      <c r="F20" s="76">
        <v>93.47</v>
      </c>
      <c r="G20" s="76">
        <v>-159966</v>
      </c>
      <c r="H20" s="77" t="s">
        <v>187</v>
      </c>
      <c r="I20" s="64" t="s">
        <v>215</v>
      </c>
    </row>
    <row r="21" spans="1:9" ht="56.25" x14ac:dyDescent="0.2">
      <c r="A21" s="74" t="s">
        <v>216</v>
      </c>
      <c r="B21" s="75" t="s">
        <v>183</v>
      </c>
      <c r="C21" s="76">
        <v>2870400</v>
      </c>
      <c r="D21" s="76">
        <v>2870400</v>
      </c>
      <c r="E21" s="76">
        <v>1960000</v>
      </c>
      <c r="F21" s="76">
        <v>68.28</v>
      </c>
      <c r="G21" s="76">
        <v>-910400</v>
      </c>
      <c r="H21" s="77" t="s">
        <v>187</v>
      </c>
      <c r="I21" s="64" t="s">
        <v>217</v>
      </c>
    </row>
    <row r="22" spans="1:9" ht="56.25" x14ac:dyDescent="0.2">
      <c r="A22" s="74" t="s">
        <v>218</v>
      </c>
      <c r="B22" s="75" t="s">
        <v>183</v>
      </c>
      <c r="C22" s="76">
        <v>3300000</v>
      </c>
      <c r="D22" s="76">
        <v>3300000</v>
      </c>
      <c r="E22" s="76">
        <v>2643000</v>
      </c>
      <c r="F22" s="76">
        <v>80.09</v>
      </c>
      <c r="G22" s="76">
        <v>-657000</v>
      </c>
      <c r="H22" s="77" t="s">
        <v>187</v>
      </c>
      <c r="I22" s="64" t="s">
        <v>217</v>
      </c>
    </row>
    <row r="23" spans="1:9" ht="45" x14ac:dyDescent="0.2">
      <c r="A23" s="74" t="s">
        <v>219</v>
      </c>
      <c r="B23" s="75" t="s">
        <v>183</v>
      </c>
      <c r="C23" s="76">
        <v>5352400</v>
      </c>
      <c r="D23" s="76">
        <v>5352400</v>
      </c>
      <c r="E23" s="76">
        <v>4824000</v>
      </c>
      <c r="F23" s="76">
        <v>90.13</v>
      </c>
      <c r="G23" s="76">
        <v>-528400</v>
      </c>
      <c r="H23" s="77" t="s">
        <v>187</v>
      </c>
      <c r="I23" s="64" t="s">
        <v>220</v>
      </c>
    </row>
    <row r="24" spans="1:9" ht="45" x14ac:dyDescent="0.2">
      <c r="A24" s="74" t="s">
        <v>221</v>
      </c>
      <c r="B24" s="75" t="s">
        <v>183</v>
      </c>
      <c r="C24" s="76">
        <v>2600000</v>
      </c>
      <c r="D24" s="76">
        <v>2600000</v>
      </c>
      <c r="E24" s="76">
        <v>1800000</v>
      </c>
      <c r="F24" s="76">
        <v>69.23</v>
      </c>
      <c r="G24" s="76">
        <v>-800000</v>
      </c>
      <c r="H24" s="77" t="s">
        <v>187</v>
      </c>
      <c r="I24" s="64" t="s">
        <v>208</v>
      </c>
    </row>
    <row r="25" spans="1:9" ht="45" x14ac:dyDescent="0.2">
      <c r="A25" s="74" t="s">
        <v>222</v>
      </c>
      <c r="B25" s="75" t="s">
        <v>183</v>
      </c>
      <c r="C25" s="76">
        <v>2400000</v>
      </c>
      <c r="D25" s="76">
        <v>2400000</v>
      </c>
      <c r="E25" s="76">
        <v>2100000</v>
      </c>
      <c r="F25" s="76">
        <v>87.5</v>
      </c>
      <c r="G25" s="76">
        <v>-300000</v>
      </c>
      <c r="H25" s="77" t="s">
        <v>187</v>
      </c>
      <c r="I25" s="64" t="s">
        <v>208</v>
      </c>
    </row>
    <row r="26" spans="1:9" ht="45" x14ac:dyDescent="0.2">
      <c r="A26" s="74" t="s">
        <v>223</v>
      </c>
      <c r="B26" s="75" t="s">
        <v>183</v>
      </c>
      <c r="C26" s="76">
        <v>300000</v>
      </c>
      <c r="D26" s="76">
        <v>300000</v>
      </c>
      <c r="E26" s="76">
        <v>200000</v>
      </c>
      <c r="F26" s="76">
        <v>66.67</v>
      </c>
      <c r="G26" s="76">
        <v>-100000</v>
      </c>
      <c r="H26" s="77" t="s">
        <v>187</v>
      </c>
      <c r="I26" s="64" t="s">
        <v>208</v>
      </c>
    </row>
    <row r="27" spans="1:9" ht="56.25" x14ac:dyDescent="0.2">
      <c r="A27" s="74" t="s">
        <v>224</v>
      </c>
      <c r="B27" s="75" t="s">
        <v>183</v>
      </c>
      <c r="C27" s="76">
        <v>1000000</v>
      </c>
      <c r="D27" s="76">
        <v>1000000</v>
      </c>
      <c r="E27" s="76">
        <v>223696</v>
      </c>
      <c r="F27" s="76">
        <v>22.37</v>
      </c>
      <c r="G27" s="76">
        <v>-776304</v>
      </c>
      <c r="H27" s="77" t="s">
        <v>187</v>
      </c>
      <c r="I27" s="64" t="s">
        <v>215</v>
      </c>
    </row>
    <row r="28" spans="1:9" ht="56.25" x14ac:dyDescent="0.2">
      <c r="A28" s="74" t="s">
        <v>225</v>
      </c>
      <c r="B28" s="75" t="s">
        <v>183</v>
      </c>
      <c r="C28" s="76">
        <v>290000</v>
      </c>
      <c r="D28" s="76">
        <v>290000</v>
      </c>
      <c r="E28" s="76">
        <v>274000</v>
      </c>
      <c r="F28" s="76">
        <v>94.48</v>
      </c>
      <c r="G28" s="76">
        <v>-16000</v>
      </c>
      <c r="H28" s="77" t="s">
        <v>187</v>
      </c>
      <c r="I28" s="64" t="s">
        <v>226</v>
      </c>
    </row>
    <row r="29" spans="1:9" ht="45" x14ac:dyDescent="0.2">
      <c r="A29" s="74" t="s">
        <v>227</v>
      </c>
      <c r="B29" s="75" t="s">
        <v>183</v>
      </c>
      <c r="C29" s="76">
        <v>1123200</v>
      </c>
      <c r="D29" s="76">
        <v>1123200</v>
      </c>
      <c r="E29" s="76">
        <v>792000</v>
      </c>
      <c r="F29" s="76">
        <v>70.510000000000005</v>
      </c>
      <c r="G29" s="76">
        <v>-331200</v>
      </c>
      <c r="H29" s="77" t="s">
        <v>187</v>
      </c>
      <c r="I29" s="64" t="s">
        <v>228</v>
      </c>
    </row>
    <row r="30" spans="1:9" ht="56.25" x14ac:dyDescent="0.2">
      <c r="A30" s="74" t="s">
        <v>229</v>
      </c>
      <c r="B30" s="75" t="s">
        <v>183</v>
      </c>
      <c r="C30" s="76">
        <v>2460000</v>
      </c>
      <c r="D30" s="76">
        <v>2460000</v>
      </c>
      <c r="E30" s="76">
        <v>2222561.83</v>
      </c>
      <c r="F30" s="76">
        <v>90.35</v>
      </c>
      <c r="G30" s="76">
        <v>-237438.17</v>
      </c>
      <c r="H30" s="77" t="s">
        <v>187</v>
      </c>
      <c r="I30" s="64" t="s">
        <v>215</v>
      </c>
    </row>
    <row r="31" spans="1:9" ht="78.75" x14ac:dyDescent="0.2">
      <c r="A31" s="74" t="s">
        <v>230</v>
      </c>
      <c r="B31" s="75" t="s">
        <v>183</v>
      </c>
      <c r="C31" s="76">
        <v>504854700</v>
      </c>
      <c r="D31" s="76">
        <v>504854700</v>
      </c>
      <c r="E31" s="76">
        <v>449021164.61000001</v>
      </c>
      <c r="F31" s="76">
        <v>88.94</v>
      </c>
      <c r="G31" s="76">
        <v>-55833535.390000001</v>
      </c>
      <c r="H31" s="77" t="s">
        <v>212</v>
      </c>
      <c r="I31" s="64" t="s">
        <v>213</v>
      </c>
    </row>
    <row r="32" spans="1:9" ht="45" x14ac:dyDescent="0.2">
      <c r="A32" s="74" t="s">
        <v>231</v>
      </c>
      <c r="B32" s="75" t="s">
        <v>183</v>
      </c>
      <c r="C32" s="76">
        <v>63375500</v>
      </c>
      <c r="D32" s="76">
        <v>63375500</v>
      </c>
      <c r="E32" s="76">
        <v>59161659.100000001</v>
      </c>
      <c r="F32" s="76">
        <v>93.35</v>
      </c>
      <c r="G32" s="76">
        <v>-4213840.9000000004</v>
      </c>
      <c r="H32" s="77" t="s">
        <v>205</v>
      </c>
      <c r="I32" s="64" t="s">
        <v>206</v>
      </c>
    </row>
    <row r="33" spans="1:9" ht="78.75" x14ac:dyDescent="0.2">
      <c r="A33" s="74" t="s">
        <v>232</v>
      </c>
      <c r="B33" s="75" t="s">
        <v>183</v>
      </c>
      <c r="C33" s="76">
        <v>26392450</v>
      </c>
      <c r="D33" s="76">
        <v>26392450</v>
      </c>
      <c r="E33" s="76">
        <v>24529949.760000002</v>
      </c>
      <c r="F33" s="76">
        <v>92.94</v>
      </c>
      <c r="G33" s="76">
        <v>-1862500.24</v>
      </c>
      <c r="H33" s="77" t="s">
        <v>212</v>
      </c>
      <c r="I33" s="64" t="s">
        <v>213</v>
      </c>
    </row>
    <row r="34" spans="1:9" ht="78.75" x14ac:dyDescent="0.2">
      <c r="A34" s="74" t="s">
        <v>233</v>
      </c>
      <c r="B34" s="75" t="s">
        <v>183</v>
      </c>
      <c r="C34" s="76">
        <v>3634000</v>
      </c>
      <c r="D34" s="76">
        <v>3634000</v>
      </c>
      <c r="E34" s="76">
        <v>3038455.97</v>
      </c>
      <c r="F34" s="76">
        <v>83.61</v>
      </c>
      <c r="G34" s="76">
        <v>-595544.03</v>
      </c>
      <c r="H34" s="77" t="s">
        <v>212</v>
      </c>
      <c r="I34" s="64" t="s">
        <v>213</v>
      </c>
    </row>
    <row r="35" spans="1:9" ht="78.75" x14ac:dyDescent="0.2">
      <c r="A35" s="74" t="s">
        <v>234</v>
      </c>
      <c r="B35" s="75" t="s">
        <v>183</v>
      </c>
      <c r="C35" s="76">
        <v>1439100</v>
      </c>
      <c r="D35" s="76">
        <v>1439100</v>
      </c>
      <c r="E35" s="76">
        <v>1277690.3899999999</v>
      </c>
      <c r="F35" s="76">
        <v>88.78</v>
      </c>
      <c r="G35" s="76">
        <v>-161409.60999999999</v>
      </c>
      <c r="H35" s="77" t="s">
        <v>212</v>
      </c>
      <c r="I35" s="64" t="s">
        <v>213</v>
      </c>
    </row>
    <row r="36" spans="1:9" ht="78.75" x14ac:dyDescent="0.2">
      <c r="A36" s="74" t="s">
        <v>235</v>
      </c>
      <c r="B36" s="75" t="s">
        <v>183</v>
      </c>
      <c r="C36" s="76">
        <v>258643790</v>
      </c>
      <c r="D36" s="76">
        <v>258643790</v>
      </c>
      <c r="E36" s="76">
        <v>239517862.80000001</v>
      </c>
      <c r="F36" s="76">
        <v>92.61</v>
      </c>
      <c r="G36" s="76">
        <v>-19125927.199999999</v>
      </c>
      <c r="H36" s="77" t="s">
        <v>212</v>
      </c>
      <c r="I36" s="64" t="s">
        <v>213</v>
      </c>
    </row>
    <row r="37" spans="1:9" ht="33.75" x14ac:dyDescent="0.2">
      <c r="A37" s="74" t="s">
        <v>236</v>
      </c>
      <c r="B37" s="75" t="s">
        <v>183</v>
      </c>
      <c r="C37" s="76">
        <v>18070050</v>
      </c>
      <c r="D37" s="76">
        <v>18070050</v>
      </c>
      <c r="E37" s="76">
        <v>14048998.130000001</v>
      </c>
      <c r="F37" s="76">
        <v>77.75</v>
      </c>
      <c r="G37" s="76">
        <v>-4021051.87</v>
      </c>
      <c r="H37" s="77" t="s">
        <v>187</v>
      </c>
      <c r="I37" s="64" t="s">
        <v>188</v>
      </c>
    </row>
    <row r="38" spans="1:9" ht="33.75" x14ac:dyDescent="0.2">
      <c r="A38" s="74" t="s">
        <v>237</v>
      </c>
      <c r="B38" s="75" t="s">
        <v>183</v>
      </c>
      <c r="C38" s="76">
        <v>950000</v>
      </c>
      <c r="D38" s="76">
        <v>950000</v>
      </c>
      <c r="E38" s="76">
        <v>549337</v>
      </c>
      <c r="F38" s="76">
        <v>57.82</v>
      </c>
      <c r="G38" s="76">
        <v>-400663</v>
      </c>
      <c r="H38" s="77" t="s">
        <v>187</v>
      </c>
      <c r="I38" s="64" t="s">
        <v>188</v>
      </c>
    </row>
    <row r="39" spans="1:9" ht="157.5" x14ac:dyDescent="0.2">
      <c r="A39" s="74" t="s">
        <v>238</v>
      </c>
      <c r="B39" s="75" t="s">
        <v>183</v>
      </c>
      <c r="C39" s="76">
        <v>1500000</v>
      </c>
      <c r="D39" s="76">
        <v>1500000</v>
      </c>
      <c r="E39" s="76">
        <v>768020</v>
      </c>
      <c r="F39" s="76">
        <v>51.2</v>
      </c>
      <c r="G39" s="76">
        <v>-731980</v>
      </c>
      <c r="H39" s="77" t="s">
        <v>239</v>
      </c>
      <c r="I39" s="64" t="s">
        <v>240</v>
      </c>
    </row>
    <row r="40" spans="1:9" ht="33.75" x14ac:dyDescent="0.2">
      <c r="A40" s="74" t="s">
        <v>241</v>
      </c>
      <c r="B40" s="75" t="s">
        <v>183</v>
      </c>
      <c r="C40" s="76">
        <v>3254835</v>
      </c>
      <c r="D40" s="76">
        <v>3254835</v>
      </c>
      <c r="E40" s="76">
        <v>2892321.96</v>
      </c>
      <c r="F40" s="76">
        <v>88.86</v>
      </c>
      <c r="G40" s="76">
        <v>-362513.04</v>
      </c>
      <c r="H40" s="77" t="s">
        <v>187</v>
      </c>
      <c r="I40" s="64" t="s">
        <v>188</v>
      </c>
    </row>
    <row r="41" spans="1:9" ht="45" x14ac:dyDescent="0.2">
      <c r="A41" s="74" t="s">
        <v>242</v>
      </c>
      <c r="B41" s="75" t="s">
        <v>183</v>
      </c>
      <c r="C41" s="76">
        <v>1942100</v>
      </c>
      <c r="D41" s="76">
        <v>1942100</v>
      </c>
      <c r="E41" s="76">
        <v>1829934</v>
      </c>
      <c r="F41" s="76">
        <v>94.22</v>
      </c>
      <c r="G41" s="76">
        <v>-112166</v>
      </c>
      <c r="H41" s="77" t="s">
        <v>202</v>
      </c>
      <c r="I41" s="64" t="s">
        <v>203</v>
      </c>
    </row>
    <row r="42" spans="1:9" ht="45" x14ac:dyDescent="0.2">
      <c r="A42" s="74" t="s">
        <v>243</v>
      </c>
      <c r="B42" s="75" t="s">
        <v>183</v>
      </c>
      <c r="C42" s="76">
        <v>1638500</v>
      </c>
      <c r="D42" s="76">
        <v>1638500</v>
      </c>
      <c r="E42" s="76">
        <v>678000</v>
      </c>
      <c r="F42" s="76">
        <v>41.38</v>
      </c>
      <c r="G42" s="76">
        <v>-960500</v>
      </c>
      <c r="H42" s="77" t="s">
        <v>205</v>
      </c>
      <c r="I42" s="64" t="s">
        <v>206</v>
      </c>
    </row>
    <row r="43" spans="1:9" ht="67.5" x14ac:dyDescent="0.2">
      <c r="A43" s="74" t="s">
        <v>244</v>
      </c>
      <c r="B43" s="75" t="s">
        <v>183</v>
      </c>
      <c r="C43" s="76">
        <v>11744296.630000001</v>
      </c>
      <c r="D43" s="76">
        <v>11744296.630000001</v>
      </c>
      <c r="E43" s="76">
        <v>3174208.36</v>
      </c>
      <c r="F43" s="76">
        <v>27.03</v>
      </c>
      <c r="G43" s="76">
        <v>-8570088.2699999996</v>
      </c>
      <c r="H43" s="77" t="s">
        <v>245</v>
      </c>
      <c r="I43" s="64" t="s">
        <v>246</v>
      </c>
    </row>
    <row r="44" spans="1:9" ht="67.5" x14ac:dyDescent="0.2">
      <c r="A44" s="74" t="s">
        <v>247</v>
      </c>
      <c r="B44" s="75" t="s">
        <v>183</v>
      </c>
      <c r="C44" s="76">
        <v>30891041.870000001</v>
      </c>
      <c r="D44" s="76">
        <v>30891041.870000001</v>
      </c>
      <c r="E44" s="76">
        <v>20887546.260000002</v>
      </c>
      <c r="F44" s="76">
        <v>67.62</v>
      </c>
      <c r="G44" s="76">
        <v>-10003495.609999999</v>
      </c>
      <c r="H44" s="77" t="s">
        <v>245</v>
      </c>
      <c r="I44" s="64" t="s">
        <v>246</v>
      </c>
    </row>
    <row r="45" spans="1:9" ht="33.75" x14ac:dyDescent="0.2">
      <c r="A45" s="74" t="s">
        <v>248</v>
      </c>
      <c r="B45" s="75" t="s">
        <v>183</v>
      </c>
      <c r="C45" s="76">
        <v>182685912.44</v>
      </c>
      <c r="D45" s="76">
        <v>182685912.44</v>
      </c>
      <c r="E45" s="76">
        <v>167626292.09</v>
      </c>
      <c r="F45" s="76">
        <v>91.76</v>
      </c>
      <c r="G45" s="76">
        <v>-15059620.35</v>
      </c>
      <c r="H45" s="77" t="s">
        <v>187</v>
      </c>
      <c r="I45" s="64" t="s">
        <v>188</v>
      </c>
    </row>
    <row r="46" spans="1:9" ht="45" x14ac:dyDescent="0.2">
      <c r="A46" s="74" t="s">
        <v>249</v>
      </c>
      <c r="B46" s="75" t="s">
        <v>183</v>
      </c>
      <c r="C46" s="76">
        <v>19913300</v>
      </c>
      <c r="D46" s="76">
        <v>19913300</v>
      </c>
      <c r="E46" s="76">
        <v>17254776.100000001</v>
      </c>
      <c r="F46" s="76">
        <v>86.65</v>
      </c>
      <c r="G46" s="76">
        <v>-2658523.9</v>
      </c>
      <c r="H46" s="77" t="s">
        <v>250</v>
      </c>
      <c r="I46" s="64" t="s">
        <v>251</v>
      </c>
    </row>
    <row r="47" spans="1:9" ht="45" x14ac:dyDescent="0.2">
      <c r="A47" s="74" t="s">
        <v>252</v>
      </c>
      <c r="B47" s="75" t="s">
        <v>183</v>
      </c>
      <c r="C47" s="76">
        <v>4192900</v>
      </c>
      <c r="D47" s="76">
        <v>4192900</v>
      </c>
      <c r="E47" s="76" t="s">
        <v>21</v>
      </c>
      <c r="F47" s="76" t="s">
        <v>21</v>
      </c>
      <c r="G47" s="76">
        <v>-4192900</v>
      </c>
      <c r="H47" s="77" t="s">
        <v>253</v>
      </c>
      <c r="I47" s="64" t="s">
        <v>254</v>
      </c>
    </row>
    <row r="48" spans="1:9" ht="67.5" x14ac:dyDescent="0.2">
      <c r="A48" s="74" t="s">
        <v>255</v>
      </c>
      <c r="B48" s="75" t="s">
        <v>183</v>
      </c>
      <c r="C48" s="76">
        <v>7512500</v>
      </c>
      <c r="D48" s="76">
        <v>7512500</v>
      </c>
      <c r="E48" s="76">
        <v>3889375</v>
      </c>
      <c r="F48" s="76">
        <v>51.77</v>
      </c>
      <c r="G48" s="76">
        <v>-3623125</v>
      </c>
      <c r="H48" s="77" t="s">
        <v>245</v>
      </c>
      <c r="I48" s="64" t="s">
        <v>246</v>
      </c>
    </row>
    <row r="49" spans="1:9" ht="45" x14ac:dyDescent="0.2">
      <c r="A49" s="74" t="s">
        <v>256</v>
      </c>
      <c r="B49" s="75" t="s">
        <v>183</v>
      </c>
      <c r="C49" s="76">
        <v>84135366</v>
      </c>
      <c r="D49" s="76">
        <v>84135366</v>
      </c>
      <c r="E49" s="76">
        <v>76582399.150000006</v>
      </c>
      <c r="F49" s="76">
        <v>91.02</v>
      </c>
      <c r="G49" s="76">
        <v>-7552966.8499999996</v>
      </c>
      <c r="H49" s="77" t="s">
        <v>253</v>
      </c>
      <c r="I49" s="64" t="s">
        <v>254</v>
      </c>
    </row>
    <row r="50" spans="1:9" ht="33.75" x14ac:dyDescent="0.2">
      <c r="A50" s="74" t="s">
        <v>257</v>
      </c>
      <c r="B50" s="75" t="s">
        <v>183</v>
      </c>
      <c r="C50" s="76">
        <v>150000</v>
      </c>
      <c r="D50" s="76">
        <v>150000</v>
      </c>
      <c r="E50" s="76" t="s">
        <v>21</v>
      </c>
      <c r="F50" s="76" t="s">
        <v>21</v>
      </c>
      <c r="G50" s="76">
        <v>-150000</v>
      </c>
      <c r="H50" s="77" t="s">
        <v>187</v>
      </c>
      <c r="I50" s="64" t="s">
        <v>188</v>
      </c>
    </row>
    <row r="51" spans="1:9" ht="33.75" x14ac:dyDescent="0.2">
      <c r="A51" s="74" t="s">
        <v>258</v>
      </c>
      <c r="B51" s="75" t="s">
        <v>183</v>
      </c>
      <c r="C51" s="76">
        <v>300000</v>
      </c>
      <c r="D51" s="76">
        <v>300000</v>
      </c>
      <c r="E51" s="76">
        <v>30000</v>
      </c>
      <c r="F51" s="76">
        <v>10</v>
      </c>
      <c r="G51" s="76">
        <v>-270000</v>
      </c>
      <c r="H51" s="77" t="s">
        <v>187</v>
      </c>
      <c r="I51" s="64" t="s">
        <v>188</v>
      </c>
    </row>
    <row r="52" spans="1:9" ht="56.25" x14ac:dyDescent="0.2">
      <c r="A52" s="74" t="s">
        <v>259</v>
      </c>
      <c r="B52" s="75" t="s">
        <v>183</v>
      </c>
      <c r="C52" s="76">
        <v>45008476.229999997</v>
      </c>
      <c r="D52" s="76">
        <v>45008476.229999997</v>
      </c>
      <c r="E52" s="76">
        <v>41258930.359999999</v>
      </c>
      <c r="F52" s="76">
        <v>91.67</v>
      </c>
      <c r="G52" s="76">
        <v>-3749545.87</v>
      </c>
      <c r="H52" s="77" t="s">
        <v>260</v>
      </c>
      <c r="I52" s="64" t="s">
        <v>261</v>
      </c>
    </row>
    <row r="53" spans="1:9" ht="56.25" x14ac:dyDescent="0.2">
      <c r="A53" s="74" t="s">
        <v>262</v>
      </c>
      <c r="B53" s="75" t="s">
        <v>183</v>
      </c>
      <c r="C53" s="76">
        <v>443716000</v>
      </c>
      <c r="D53" s="76">
        <v>443716000</v>
      </c>
      <c r="E53" s="76">
        <v>386071773</v>
      </c>
      <c r="F53" s="76">
        <v>87.01</v>
      </c>
      <c r="G53" s="76">
        <v>-57644227</v>
      </c>
      <c r="H53" s="77" t="s">
        <v>260</v>
      </c>
      <c r="I53" s="64" t="s">
        <v>261</v>
      </c>
    </row>
    <row r="54" spans="1:9" ht="33.75" x14ac:dyDescent="0.2">
      <c r="A54" s="74" t="s">
        <v>263</v>
      </c>
      <c r="B54" s="75" t="s">
        <v>183</v>
      </c>
      <c r="C54" s="76">
        <v>1302000</v>
      </c>
      <c r="D54" s="76">
        <v>1302000</v>
      </c>
      <c r="E54" s="76">
        <v>975535.21</v>
      </c>
      <c r="F54" s="76">
        <v>74.930000000000007</v>
      </c>
      <c r="G54" s="76">
        <v>-326464.78999999998</v>
      </c>
      <c r="H54" s="77" t="s">
        <v>187</v>
      </c>
      <c r="I54" s="64" t="s">
        <v>188</v>
      </c>
    </row>
    <row r="55" spans="1:9" ht="56.25" x14ac:dyDescent="0.2">
      <c r="A55" s="74" t="s">
        <v>264</v>
      </c>
      <c r="B55" s="75" t="s">
        <v>183</v>
      </c>
      <c r="C55" s="76">
        <v>4793100</v>
      </c>
      <c r="D55" s="76">
        <v>4793100</v>
      </c>
      <c r="E55" s="76">
        <v>4195390.07</v>
      </c>
      <c r="F55" s="76">
        <v>87.53</v>
      </c>
      <c r="G55" s="76">
        <v>-597709.93000000005</v>
      </c>
      <c r="H55" s="77" t="s">
        <v>260</v>
      </c>
      <c r="I55" s="64" t="s">
        <v>261</v>
      </c>
    </row>
    <row r="56" spans="1:9" ht="78.75" x14ac:dyDescent="0.2">
      <c r="A56" s="74" t="s">
        <v>265</v>
      </c>
      <c r="B56" s="75" t="s">
        <v>183</v>
      </c>
      <c r="C56" s="76">
        <v>1754000</v>
      </c>
      <c r="D56" s="76">
        <v>1754000</v>
      </c>
      <c r="E56" s="76">
        <v>1492351.42</v>
      </c>
      <c r="F56" s="76">
        <v>85.08</v>
      </c>
      <c r="G56" s="76">
        <v>-261648.58</v>
      </c>
      <c r="H56" s="77" t="s">
        <v>212</v>
      </c>
      <c r="I56" s="64" t="s">
        <v>213</v>
      </c>
    </row>
    <row r="57" spans="1:9" ht="33.75" x14ac:dyDescent="0.2">
      <c r="A57" s="74" t="s">
        <v>266</v>
      </c>
      <c r="B57" s="75" t="s">
        <v>183</v>
      </c>
      <c r="C57" s="76">
        <v>274803.08</v>
      </c>
      <c r="D57" s="76">
        <v>274803.08</v>
      </c>
      <c r="E57" s="76">
        <v>90000</v>
      </c>
      <c r="F57" s="76">
        <v>32.75</v>
      </c>
      <c r="G57" s="76">
        <v>-184803.08</v>
      </c>
      <c r="H57" s="77" t="s">
        <v>187</v>
      </c>
      <c r="I57" s="64" t="s">
        <v>188</v>
      </c>
    </row>
    <row r="58" spans="1:9" ht="33.75" x14ac:dyDescent="0.2">
      <c r="A58" s="74" t="s">
        <v>267</v>
      </c>
      <c r="B58" s="75" t="s">
        <v>183</v>
      </c>
      <c r="C58" s="76">
        <v>6118100</v>
      </c>
      <c r="D58" s="76">
        <v>6118100</v>
      </c>
      <c r="E58" s="76">
        <v>5486111.6600000001</v>
      </c>
      <c r="F58" s="76">
        <v>89.67</v>
      </c>
      <c r="G58" s="76">
        <v>-631988.34</v>
      </c>
      <c r="H58" s="77" t="s">
        <v>187</v>
      </c>
      <c r="I58" s="64" t="s">
        <v>188</v>
      </c>
    </row>
    <row r="59" spans="1:9" ht="33.75" x14ac:dyDescent="0.2">
      <c r="A59" s="74" t="s">
        <v>268</v>
      </c>
      <c r="B59" s="75" t="s">
        <v>183</v>
      </c>
      <c r="C59" s="76">
        <v>169227400</v>
      </c>
      <c r="D59" s="76">
        <v>169227400</v>
      </c>
      <c r="E59" s="76">
        <v>158577070.53999999</v>
      </c>
      <c r="F59" s="76">
        <v>93.71</v>
      </c>
      <c r="G59" s="76">
        <v>-10650329.460000001</v>
      </c>
      <c r="H59" s="77" t="s">
        <v>187</v>
      </c>
      <c r="I59" s="64" t="s">
        <v>188</v>
      </c>
    </row>
    <row r="60" spans="1:9" ht="33.75" x14ac:dyDescent="0.2">
      <c r="A60" s="74" t="s">
        <v>269</v>
      </c>
      <c r="B60" s="75" t="s">
        <v>183</v>
      </c>
      <c r="C60" s="76">
        <v>3987900</v>
      </c>
      <c r="D60" s="76">
        <v>3987900</v>
      </c>
      <c r="E60" s="76">
        <v>3700313.59</v>
      </c>
      <c r="F60" s="76">
        <v>92.79</v>
      </c>
      <c r="G60" s="76">
        <v>-287586.40999999997</v>
      </c>
      <c r="H60" s="77" t="s">
        <v>187</v>
      </c>
      <c r="I60" s="64" t="s">
        <v>188</v>
      </c>
    </row>
    <row r="61" spans="1:9" ht="56.25" x14ac:dyDescent="0.2">
      <c r="A61" s="74" t="s">
        <v>270</v>
      </c>
      <c r="B61" s="75" t="s">
        <v>183</v>
      </c>
      <c r="C61" s="76">
        <v>250000</v>
      </c>
      <c r="D61" s="76">
        <v>250000</v>
      </c>
      <c r="E61" s="76">
        <v>198000</v>
      </c>
      <c r="F61" s="76">
        <v>79.2</v>
      </c>
      <c r="G61" s="76">
        <v>-52000</v>
      </c>
      <c r="H61" s="77" t="s">
        <v>271</v>
      </c>
      <c r="I61" s="64" t="s">
        <v>272</v>
      </c>
    </row>
    <row r="62" spans="1:9" ht="112.5" x14ac:dyDescent="0.2">
      <c r="A62" s="74" t="s">
        <v>273</v>
      </c>
      <c r="B62" s="75" t="s">
        <v>183</v>
      </c>
      <c r="C62" s="76">
        <v>374000000</v>
      </c>
      <c r="D62" s="76">
        <v>374000000</v>
      </c>
      <c r="E62" s="76" t="s">
        <v>21</v>
      </c>
      <c r="F62" s="76" t="s">
        <v>21</v>
      </c>
      <c r="G62" s="76">
        <v>-374000000</v>
      </c>
      <c r="H62" s="77" t="s">
        <v>187</v>
      </c>
      <c r="I62" s="64" t="s">
        <v>274</v>
      </c>
    </row>
    <row r="63" spans="1:9" ht="78.75" x14ac:dyDescent="0.2">
      <c r="A63" s="74" t="s">
        <v>275</v>
      </c>
      <c r="B63" s="75" t="s">
        <v>183</v>
      </c>
      <c r="C63" s="76">
        <v>362182410.91000003</v>
      </c>
      <c r="D63" s="76">
        <v>362182410.91000003</v>
      </c>
      <c r="E63" s="76">
        <v>242898450.38999999</v>
      </c>
      <c r="F63" s="76">
        <v>67.069999999999993</v>
      </c>
      <c r="G63" s="76">
        <v>-119283960.52</v>
      </c>
      <c r="H63" s="77" t="s">
        <v>212</v>
      </c>
      <c r="I63" s="64" t="s">
        <v>213</v>
      </c>
    </row>
    <row r="64" spans="1:9" ht="78.75" x14ac:dyDescent="0.2">
      <c r="A64" s="74" t="s">
        <v>276</v>
      </c>
      <c r="B64" s="75" t="s">
        <v>183</v>
      </c>
      <c r="C64" s="76">
        <v>79105465.099999994</v>
      </c>
      <c r="D64" s="76">
        <v>79105465.099999994</v>
      </c>
      <c r="E64" s="76">
        <v>71956537.019999996</v>
      </c>
      <c r="F64" s="76">
        <v>90.96</v>
      </c>
      <c r="G64" s="76">
        <v>-7148928.0800000001</v>
      </c>
      <c r="H64" s="77" t="s">
        <v>212</v>
      </c>
      <c r="I64" s="64" t="s">
        <v>213</v>
      </c>
    </row>
    <row r="65" spans="1:9" ht="67.5" x14ac:dyDescent="0.2">
      <c r="A65" s="74" t="s">
        <v>277</v>
      </c>
      <c r="B65" s="75" t="s">
        <v>183</v>
      </c>
      <c r="C65" s="76">
        <v>1050900</v>
      </c>
      <c r="D65" s="76">
        <v>1050900</v>
      </c>
      <c r="E65" s="76" t="s">
        <v>21</v>
      </c>
      <c r="F65" s="76" t="s">
        <v>21</v>
      </c>
      <c r="G65" s="76">
        <v>-1050900</v>
      </c>
      <c r="H65" s="77" t="s">
        <v>245</v>
      </c>
      <c r="I65" s="64" t="s">
        <v>246</v>
      </c>
    </row>
    <row r="66" spans="1:9" ht="56.25" x14ac:dyDescent="0.2">
      <c r="A66" s="74" t="s">
        <v>278</v>
      </c>
      <c r="B66" s="75" t="s">
        <v>183</v>
      </c>
      <c r="C66" s="76">
        <v>4368000</v>
      </c>
      <c r="D66" s="76">
        <v>4368000</v>
      </c>
      <c r="E66" s="76">
        <v>3648500</v>
      </c>
      <c r="F66" s="76">
        <v>83.53</v>
      </c>
      <c r="G66" s="76">
        <v>-719500</v>
      </c>
      <c r="H66" s="77" t="s">
        <v>271</v>
      </c>
      <c r="I66" s="64" t="s">
        <v>272</v>
      </c>
    </row>
    <row r="67" spans="1:9" ht="45" x14ac:dyDescent="0.2">
      <c r="A67" s="74" t="s">
        <v>279</v>
      </c>
      <c r="B67" s="75" t="s">
        <v>183</v>
      </c>
      <c r="C67" s="76">
        <v>642900</v>
      </c>
      <c r="D67" s="76">
        <v>642900</v>
      </c>
      <c r="E67" s="76">
        <v>383136</v>
      </c>
      <c r="F67" s="76">
        <v>59.59</v>
      </c>
      <c r="G67" s="76">
        <v>-259764</v>
      </c>
      <c r="H67" s="77" t="s">
        <v>202</v>
      </c>
      <c r="I67" s="64" t="s">
        <v>203</v>
      </c>
    </row>
    <row r="68" spans="1:9" ht="45" x14ac:dyDescent="0.2">
      <c r="A68" s="74" t="s">
        <v>280</v>
      </c>
      <c r="B68" s="75" t="s">
        <v>183</v>
      </c>
      <c r="C68" s="76">
        <v>4896466.5</v>
      </c>
      <c r="D68" s="76">
        <v>4896466.5</v>
      </c>
      <c r="E68" s="76">
        <v>4118944.33</v>
      </c>
      <c r="F68" s="76">
        <v>84.12</v>
      </c>
      <c r="G68" s="76">
        <v>-777522.17</v>
      </c>
      <c r="H68" s="77" t="s">
        <v>202</v>
      </c>
      <c r="I68" s="64" t="s">
        <v>203</v>
      </c>
    </row>
    <row r="69" spans="1:9" ht="56.25" x14ac:dyDescent="0.2">
      <c r="A69" s="74" t="s">
        <v>281</v>
      </c>
      <c r="B69" s="75" t="s">
        <v>183</v>
      </c>
      <c r="C69" s="76">
        <v>5226384</v>
      </c>
      <c r="D69" s="76">
        <v>5226384</v>
      </c>
      <c r="E69" s="76">
        <v>4260248.2699999996</v>
      </c>
      <c r="F69" s="76">
        <v>81.510000000000005</v>
      </c>
      <c r="G69" s="76">
        <v>-966135.73</v>
      </c>
      <c r="H69" s="77" t="s">
        <v>260</v>
      </c>
      <c r="I69" s="64" t="s">
        <v>261</v>
      </c>
    </row>
    <row r="70" spans="1:9" ht="56.25" x14ac:dyDescent="0.2">
      <c r="A70" s="74" t="s">
        <v>282</v>
      </c>
      <c r="B70" s="75" t="s">
        <v>183</v>
      </c>
      <c r="C70" s="76">
        <v>8513000</v>
      </c>
      <c r="D70" s="76">
        <v>8513000</v>
      </c>
      <c r="E70" s="76">
        <v>7973480</v>
      </c>
      <c r="F70" s="76">
        <v>93.66</v>
      </c>
      <c r="G70" s="76">
        <v>-539520</v>
      </c>
      <c r="H70" s="77" t="s">
        <v>260</v>
      </c>
      <c r="I70" s="64" t="s">
        <v>261</v>
      </c>
    </row>
    <row r="71" spans="1:9" ht="56.25" x14ac:dyDescent="0.2">
      <c r="A71" s="74" t="s">
        <v>283</v>
      </c>
      <c r="B71" s="75" t="s">
        <v>183</v>
      </c>
      <c r="C71" s="76">
        <v>15000000</v>
      </c>
      <c r="D71" s="76">
        <v>15000000</v>
      </c>
      <c r="E71" s="76">
        <v>5174287.08</v>
      </c>
      <c r="F71" s="76">
        <v>34.5</v>
      </c>
      <c r="G71" s="76">
        <v>-9825712.9199999999</v>
      </c>
      <c r="H71" s="77" t="s">
        <v>260</v>
      </c>
      <c r="I71" s="64" t="s">
        <v>261</v>
      </c>
    </row>
    <row r="72" spans="1:9" ht="45" x14ac:dyDescent="0.2">
      <c r="A72" s="74" t="s">
        <v>284</v>
      </c>
      <c r="B72" s="75" t="s">
        <v>183</v>
      </c>
      <c r="C72" s="76">
        <v>863851</v>
      </c>
      <c r="D72" s="76">
        <v>863851</v>
      </c>
      <c r="E72" s="76">
        <v>564180</v>
      </c>
      <c r="F72" s="76">
        <v>65.31</v>
      </c>
      <c r="G72" s="76">
        <v>-299671</v>
      </c>
      <c r="H72" s="77" t="s">
        <v>205</v>
      </c>
      <c r="I72" s="64" t="s">
        <v>206</v>
      </c>
    </row>
    <row r="73" spans="1:9" ht="45" x14ac:dyDescent="0.2">
      <c r="A73" s="74" t="s">
        <v>285</v>
      </c>
      <c r="B73" s="75" t="s">
        <v>183</v>
      </c>
      <c r="C73" s="76">
        <v>835010</v>
      </c>
      <c r="D73" s="76">
        <v>835010</v>
      </c>
      <c r="E73" s="76">
        <v>782965.39</v>
      </c>
      <c r="F73" s="76">
        <v>93.77</v>
      </c>
      <c r="G73" s="76">
        <v>-52044.61</v>
      </c>
      <c r="H73" s="77" t="s">
        <v>202</v>
      </c>
      <c r="I73" s="64" t="s">
        <v>203</v>
      </c>
    </row>
    <row r="74" spans="1:9" ht="45" x14ac:dyDescent="0.2">
      <c r="A74" s="74" t="s">
        <v>286</v>
      </c>
      <c r="B74" s="75" t="s">
        <v>183</v>
      </c>
      <c r="C74" s="76">
        <v>77144848</v>
      </c>
      <c r="D74" s="76">
        <v>77144848</v>
      </c>
      <c r="E74" s="76">
        <v>71040961.599999994</v>
      </c>
      <c r="F74" s="76">
        <v>92.09</v>
      </c>
      <c r="G74" s="76">
        <v>-6103886.4000000004</v>
      </c>
      <c r="H74" s="77" t="s">
        <v>253</v>
      </c>
      <c r="I74" s="64" t="s">
        <v>254</v>
      </c>
    </row>
    <row r="75" spans="1:9" ht="45" x14ac:dyDescent="0.2">
      <c r="A75" s="74" t="s">
        <v>287</v>
      </c>
      <c r="B75" s="75" t="s">
        <v>183</v>
      </c>
      <c r="C75" s="76">
        <v>430500</v>
      </c>
      <c r="D75" s="76">
        <v>430500</v>
      </c>
      <c r="E75" s="76">
        <v>341966</v>
      </c>
      <c r="F75" s="76">
        <v>79.430000000000007</v>
      </c>
      <c r="G75" s="76">
        <v>-88534</v>
      </c>
      <c r="H75" s="77" t="s">
        <v>202</v>
      </c>
      <c r="I75" s="64" t="s">
        <v>203</v>
      </c>
    </row>
    <row r="76" spans="1:9" ht="45" x14ac:dyDescent="0.2">
      <c r="A76" s="74" t="s">
        <v>288</v>
      </c>
      <c r="B76" s="75" t="s">
        <v>183</v>
      </c>
      <c r="C76" s="76">
        <v>5000</v>
      </c>
      <c r="D76" s="76">
        <v>5000</v>
      </c>
      <c r="E76" s="76">
        <v>3072</v>
      </c>
      <c r="F76" s="76">
        <v>61.44</v>
      </c>
      <c r="G76" s="76">
        <v>-1928</v>
      </c>
      <c r="H76" s="77" t="s">
        <v>205</v>
      </c>
      <c r="I76" s="64" t="s">
        <v>206</v>
      </c>
    </row>
    <row r="77" spans="1:9" ht="45" x14ac:dyDescent="0.2">
      <c r="A77" s="74" t="s">
        <v>289</v>
      </c>
      <c r="B77" s="75" t="s">
        <v>183</v>
      </c>
      <c r="C77" s="76">
        <v>239000</v>
      </c>
      <c r="D77" s="76">
        <v>239000</v>
      </c>
      <c r="E77" s="76">
        <v>221956.87</v>
      </c>
      <c r="F77" s="76">
        <v>92.87</v>
      </c>
      <c r="G77" s="76">
        <v>-17043.13</v>
      </c>
      <c r="H77" s="77" t="s">
        <v>202</v>
      </c>
      <c r="I77" s="64" t="s">
        <v>203</v>
      </c>
    </row>
    <row r="78" spans="1:9" ht="67.5" x14ac:dyDescent="0.2">
      <c r="A78" s="74" t="s">
        <v>290</v>
      </c>
      <c r="B78" s="75" t="s">
        <v>183</v>
      </c>
      <c r="C78" s="76">
        <v>44115357.719999999</v>
      </c>
      <c r="D78" s="76">
        <v>44115357.719999999</v>
      </c>
      <c r="E78" s="76">
        <v>33459669.469999999</v>
      </c>
      <c r="F78" s="76">
        <v>75.849999999999994</v>
      </c>
      <c r="G78" s="76">
        <v>-10655688.25</v>
      </c>
      <c r="H78" s="77" t="s">
        <v>245</v>
      </c>
      <c r="I78" s="64" t="s">
        <v>246</v>
      </c>
    </row>
    <row r="79" spans="1:9" ht="33.75" x14ac:dyDescent="0.2">
      <c r="A79" s="74" t="s">
        <v>291</v>
      </c>
      <c r="B79" s="75" t="s">
        <v>183</v>
      </c>
      <c r="C79" s="76">
        <v>1658000</v>
      </c>
      <c r="D79" s="76">
        <v>1658000</v>
      </c>
      <c r="E79" s="76">
        <v>620250.91</v>
      </c>
      <c r="F79" s="76">
        <v>37.409999999999997</v>
      </c>
      <c r="G79" s="76">
        <v>-1037749.09</v>
      </c>
      <c r="H79" s="77" t="s">
        <v>187</v>
      </c>
      <c r="I79" s="64" t="s">
        <v>188</v>
      </c>
    </row>
    <row r="80" spans="1:9" ht="67.5" x14ac:dyDescent="0.2">
      <c r="A80" s="74" t="s">
        <v>292</v>
      </c>
      <c r="B80" s="75" t="s">
        <v>183</v>
      </c>
      <c r="C80" s="76">
        <v>15653232.539999999</v>
      </c>
      <c r="D80" s="76">
        <v>15653232.539999999</v>
      </c>
      <c r="E80" s="76">
        <v>14776497.16</v>
      </c>
      <c r="F80" s="76">
        <v>94.4</v>
      </c>
      <c r="G80" s="76">
        <v>-876735.38</v>
      </c>
      <c r="H80" s="77" t="s">
        <v>245</v>
      </c>
      <c r="I80" s="64" t="s">
        <v>246</v>
      </c>
    </row>
    <row r="81" spans="1:9" ht="33.75" x14ac:dyDescent="0.2">
      <c r="A81" s="74" t="s">
        <v>293</v>
      </c>
      <c r="B81" s="75" t="s">
        <v>183</v>
      </c>
      <c r="C81" s="76">
        <v>426200</v>
      </c>
      <c r="D81" s="76">
        <v>426000</v>
      </c>
      <c r="E81" s="76">
        <v>180482</v>
      </c>
      <c r="F81" s="76">
        <v>42.35</v>
      </c>
      <c r="G81" s="76">
        <v>-245718</v>
      </c>
      <c r="H81" s="77" t="s">
        <v>187</v>
      </c>
      <c r="I81" s="64" t="s">
        <v>188</v>
      </c>
    </row>
    <row r="82" spans="1:9" ht="56.25" x14ac:dyDescent="0.2">
      <c r="A82" s="74" t="s">
        <v>294</v>
      </c>
      <c r="B82" s="75" t="s">
        <v>183</v>
      </c>
      <c r="C82" s="76">
        <v>18995</v>
      </c>
      <c r="D82" s="76">
        <v>18995</v>
      </c>
      <c r="E82" s="76">
        <v>15000</v>
      </c>
      <c r="F82" s="76">
        <v>78.97</v>
      </c>
      <c r="G82" s="76">
        <v>-3995</v>
      </c>
      <c r="H82" s="77" t="s">
        <v>187</v>
      </c>
      <c r="I82" s="64" t="s">
        <v>295</v>
      </c>
    </row>
    <row r="83" spans="1:9" ht="45" x14ac:dyDescent="0.2">
      <c r="A83" s="74" t="s">
        <v>296</v>
      </c>
      <c r="B83" s="75" t="s">
        <v>183</v>
      </c>
      <c r="C83" s="76">
        <v>3475816.27</v>
      </c>
      <c r="D83" s="76">
        <v>3475816.27</v>
      </c>
      <c r="E83" s="76">
        <v>3138914.08</v>
      </c>
      <c r="F83" s="76">
        <v>90.31</v>
      </c>
      <c r="G83" s="76">
        <v>-336902.19</v>
      </c>
      <c r="H83" s="77" t="s">
        <v>202</v>
      </c>
      <c r="I83" s="64" t="s">
        <v>203</v>
      </c>
    </row>
    <row r="84" spans="1:9" ht="45" x14ac:dyDescent="0.2">
      <c r="A84" s="74" t="s">
        <v>297</v>
      </c>
      <c r="B84" s="75" t="s">
        <v>183</v>
      </c>
      <c r="C84" s="76">
        <v>2132000</v>
      </c>
      <c r="D84" s="76">
        <v>2132000</v>
      </c>
      <c r="E84" s="76">
        <v>1962675</v>
      </c>
      <c r="F84" s="76">
        <v>92.06</v>
      </c>
      <c r="G84" s="76">
        <v>-169325</v>
      </c>
      <c r="H84" s="77" t="s">
        <v>253</v>
      </c>
      <c r="I84" s="64" t="s">
        <v>254</v>
      </c>
    </row>
    <row r="85" spans="1:9" ht="33.75" x14ac:dyDescent="0.2">
      <c r="A85" s="74" t="s">
        <v>298</v>
      </c>
      <c r="B85" s="75" t="s">
        <v>183</v>
      </c>
      <c r="C85" s="76">
        <v>6932000</v>
      </c>
      <c r="D85" s="76">
        <v>6932000</v>
      </c>
      <c r="E85" s="76">
        <v>5794418</v>
      </c>
      <c r="F85" s="76">
        <v>83.59</v>
      </c>
      <c r="G85" s="76">
        <v>-1137582</v>
      </c>
      <c r="H85" s="77" t="s">
        <v>187</v>
      </c>
      <c r="I85" s="64" t="s">
        <v>188</v>
      </c>
    </row>
    <row r="86" spans="1:9" ht="33.75" x14ac:dyDescent="0.2">
      <c r="A86" s="74" t="s">
        <v>299</v>
      </c>
      <c r="B86" s="75" t="s">
        <v>183</v>
      </c>
      <c r="C86" s="76">
        <v>58600000</v>
      </c>
      <c r="D86" s="76">
        <v>58600000</v>
      </c>
      <c r="E86" s="76">
        <v>54722714.619999997</v>
      </c>
      <c r="F86" s="76">
        <v>93.38</v>
      </c>
      <c r="G86" s="76">
        <v>-3877285.38</v>
      </c>
      <c r="H86" s="77" t="s">
        <v>187</v>
      </c>
      <c r="I86" s="64" t="s">
        <v>188</v>
      </c>
    </row>
    <row r="87" spans="1:9" ht="45" x14ac:dyDescent="0.2">
      <c r="A87" s="74" t="s">
        <v>300</v>
      </c>
      <c r="B87" s="75" t="s">
        <v>183</v>
      </c>
      <c r="C87" s="76">
        <v>287540000</v>
      </c>
      <c r="D87" s="76">
        <v>287540000</v>
      </c>
      <c r="E87" s="76">
        <v>210208980.09999999</v>
      </c>
      <c r="F87" s="76">
        <v>73.11</v>
      </c>
      <c r="G87" s="76">
        <v>-77331019.900000006</v>
      </c>
      <c r="H87" s="77" t="s">
        <v>253</v>
      </c>
      <c r="I87" s="64" t="s">
        <v>254</v>
      </c>
    </row>
    <row r="88" spans="1:9" ht="45" x14ac:dyDescent="0.2">
      <c r="A88" s="74" t="s">
        <v>301</v>
      </c>
      <c r="B88" s="75" t="s">
        <v>183</v>
      </c>
      <c r="C88" s="76">
        <v>115961065.19</v>
      </c>
      <c r="D88" s="76">
        <v>115961065.19</v>
      </c>
      <c r="E88" s="76">
        <v>107407316.34999999</v>
      </c>
      <c r="F88" s="76">
        <v>92.62</v>
      </c>
      <c r="G88" s="76">
        <v>-8553748.8399999999</v>
      </c>
      <c r="H88" s="77" t="s">
        <v>253</v>
      </c>
      <c r="I88" s="64" t="s">
        <v>254</v>
      </c>
    </row>
    <row r="89" spans="1:9" ht="45" x14ac:dyDescent="0.2">
      <c r="A89" s="74" t="s">
        <v>302</v>
      </c>
      <c r="B89" s="75" t="s">
        <v>183</v>
      </c>
      <c r="C89" s="76">
        <v>541210090.80999994</v>
      </c>
      <c r="D89" s="76">
        <v>541210090.80999994</v>
      </c>
      <c r="E89" s="76">
        <v>495155691.72000003</v>
      </c>
      <c r="F89" s="76">
        <v>91.49</v>
      </c>
      <c r="G89" s="76">
        <v>-46054399.090000004</v>
      </c>
      <c r="H89" s="77" t="s">
        <v>253</v>
      </c>
      <c r="I89" s="64" t="s">
        <v>254</v>
      </c>
    </row>
    <row r="90" spans="1:9" ht="45" x14ac:dyDescent="0.2">
      <c r="A90" s="74" t="s">
        <v>303</v>
      </c>
      <c r="B90" s="75" t="s">
        <v>183</v>
      </c>
      <c r="C90" s="76">
        <v>27225045.399999999</v>
      </c>
      <c r="D90" s="76">
        <v>27225045.399999999</v>
      </c>
      <c r="E90" s="76">
        <v>25715392.66</v>
      </c>
      <c r="F90" s="76">
        <v>94.45</v>
      </c>
      <c r="G90" s="76">
        <v>-1509652.74</v>
      </c>
      <c r="H90" s="77" t="s">
        <v>253</v>
      </c>
      <c r="I90" s="64" t="s">
        <v>254</v>
      </c>
    </row>
    <row r="91" spans="1:9" ht="45" x14ac:dyDescent="0.2">
      <c r="A91" s="74" t="s">
        <v>304</v>
      </c>
      <c r="B91" s="75" t="s">
        <v>183</v>
      </c>
      <c r="C91" s="76">
        <v>203153250</v>
      </c>
      <c r="D91" s="76">
        <v>203153250</v>
      </c>
      <c r="E91" s="76">
        <v>183880414.69</v>
      </c>
      <c r="F91" s="76">
        <v>90.51</v>
      </c>
      <c r="G91" s="76">
        <v>-19272835.309999999</v>
      </c>
      <c r="H91" s="77" t="s">
        <v>253</v>
      </c>
      <c r="I91" s="64" t="s">
        <v>254</v>
      </c>
    </row>
    <row r="92" spans="1:9" ht="45" x14ac:dyDescent="0.2">
      <c r="A92" s="74" t="s">
        <v>305</v>
      </c>
      <c r="B92" s="75" t="s">
        <v>183</v>
      </c>
      <c r="C92" s="76">
        <v>13400629.779999999</v>
      </c>
      <c r="D92" s="76">
        <v>13400629.779999999</v>
      </c>
      <c r="E92" s="76">
        <v>11614254.449999999</v>
      </c>
      <c r="F92" s="76">
        <v>86.67</v>
      </c>
      <c r="G92" s="76">
        <v>-1786375.33</v>
      </c>
      <c r="H92" s="77" t="s">
        <v>253</v>
      </c>
      <c r="I92" s="64" t="s">
        <v>254</v>
      </c>
    </row>
    <row r="93" spans="1:9" ht="33.75" x14ac:dyDescent="0.2">
      <c r="A93" s="74" t="s">
        <v>306</v>
      </c>
      <c r="B93" s="75" t="s">
        <v>183</v>
      </c>
      <c r="C93" s="76">
        <v>395500</v>
      </c>
      <c r="D93" s="76">
        <v>395500</v>
      </c>
      <c r="E93" s="76">
        <v>282500</v>
      </c>
      <c r="F93" s="76">
        <v>71.430000000000007</v>
      </c>
      <c r="G93" s="76">
        <v>-113000</v>
      </c>
      <c r="H93" s="77" t="s">
        <v>187</v>
      </c>
      <c r="I93" s="64" t="s">
        <v>188</v>
      </c>
    </row>
    <row r="94" spans="1:9" ht="45" x14ac:dyDescent="0.2">
      <c r="A94" s="74" t="s">
        <v>307</v>
      </c>
      <c r="B94" s="75" t="s">
        <v>183</v>
      </c>
      <c r="C94" s="76">
        <v>35537400</v>
      </c>
      <c r="D94" s="76">
        <v>35537400</v>
      </c>
      <c r="E94" s="76">
        <v>17899587.5</v>
      </c>
      <c r="F94" s="76">
        <v>50.37</v>
      </c>
      <c r="G94" s="76">
        <v>-17637812.5</v>
      </c>
      <c r="H94" s="77" t="s">
        <v>253</v>
      </c>
      <c r="I94" s="64" t="s">
        <v>254</v>
      </c>
    </row>
    <row r="95" spans="1:9" ht="45" x14ac:dyDescent="0.2">
      <c r="A95" s="74" t="s">
        <v>308</v>
      </c>
      <c r="B95" s="75" t="s">
        <v>183</v>
      </c>
      <c r="C95" s="76">
        <v>128414992.8</v>
      </c>
      <c r="D95" s="76">
        <v>128414992.8</v>
      </c>
      <c r="E95" s="76">
        <v>121636097.01000001</v>
      </c>
      <c r="F95" s="76">
        <v>94.72</v>
      </c>
      <c r="G95" s="76">
        <v>-6778895.79</v>
      </c>
      <c r="H95" s="77" t="s">
        <v>309</v>
      </c>
      <c r="I95" s="64" t="s">
        <v>310</v>
      </c>
    </row>
    <row r="96" spans="1:9" ht="45" x14ac:dyDescent="0.2">
      <c r="A96" s="74" t="s">
        <v>311</v>
      </c>
      <c r="B96" s="75" t="s">
        <v>183</v>
      </c>
      <c r="C96" s="76">
        <v>44835000</v>
      </c>
      <c r="D96" s="76">
        <v>44835000</v>
      </c>
      <c r="E96" s="76">
        <v>41773243.619999997</v>
      </c>
      <c r="F96" s="76">
        <v>93.17</v>
      </c>
      <c r="G96" s="76">
        <v>-3061756.38</v>
      </c>
      <c r="H96" s="77" t="s">
        <v>309</v>
      </c>
      <c r="I96" s="64" t="s">
        <v>310</v>
      </c>
    </row>
    <row r="97" spans="1:9" ht="67.5" x14ac:dyDescent="0.2">
      <c r="A97" s="74" t="s">
        <v>312</v>
      </c>
      <c r="B97" s="75" t="s">
        <v>183</v>
      </c>
      <c r="C97" s="76">
        <v>70654743.959999993</v>
      </c>
      <c r="D97" s="76">
        <v>70654743.959999993</v>
      </c>
      <c r="E97" s="76">
        <v>15818343.039999999</v>
      </c>
      <c r="F97" s="76">
        <v>22.39</v>
      </c>
      <c r="G97" s="76">
        <v>-54836400.920000002</v>
      </c>
      <c r="H97" s="77" t="s">
        <v>313</v>
      </c>
      <c r="I97" s="64" t="s">
        <v>314</v>
      </c>
    </row>
    <row r="98" spans="1:9" ht="78.75" x14ac:dyDescent="0.2">
      <c r="A98" s="74" t="s">
        <v>315</v>
      </c>
      <c r="B98" s="75" t="s">
        <v>183</v>
      </c>
      <c r="C98" s="76">
        <v>197918348.21000001</v>
      </c>
      <c r="D98" s="76">
        <v>197918348.21000001</v>
      </c>
      <c r="E98" s="76">
        <v>177188959.25999999</v>
      </c>
      <c r="F98" s="76">
        <v>89.53</v>
      </c>
      <c r="G98" s="76">
        <v>-20729388.949999999</v>
      </c>
      <c r="H98" s="77" t="s">
        <v>212</v>
      </c>
      <c r="I98" s="64" t="s">
        <v>213</v>
      </c>
    </row>
    <row r="99" spans="1:9" ht="33.75" x14ac:dyDescent="0.2">
      <c r="A99" s="74" t="s">
        <v>316</v>
      </c>
      <c r="B99" s="75" t="s">
        <v>183</v>
      </c>
      <c r="C99" s="76">
        <v>54204000</v>
      </c>
      <c r="D99" s="76">
        <v>54204000</v>
      </c>
      <c r="E99" s="76">
        <v>49077891.490000002</v>
      </c>
      <c r="F99" s="76">
        <v>90.54</v>
      </c>
      <c r="G99" s="76">
        <v>-5126108.51</v>
      </c>
      <c r="H99" s="77" t="s">
        <v>187</v>
      </c>
      <c r="I99" s="64" t="s">
        <v>317</v>
      </c>
    </row>
    <row r="100" spans="1:9" ht="33.75" x14ac:dyDescent="0.2">
      <c r="A100" s="74" t="s">
        <v>318</v>
      </c>
      <c r="B100" s="75" t="s">
        <v>183</v>
      </c>
      <c r="C100" s="76">
        <v>41082338.759999998</v>
      </c>
      <c r="D100" s="76">
        <v>41082338.759999998</v>
      </c>
      <c r="E100" s="76">
        <v>8822525.5999999996</v>
      </c>
      <c r="F100" s="76">
        <v>21.48</v>
      </c>
      <c r="G100" s="76">
        <v>-32259813.16</v>
      </c>
      <c r="H100" s="77" t="s">
        <v>187</v>
      </c>
      <c r="I100" s="64" t="s">
        <v>317</v>
      </c>
    </row>
    <row r="101" spans="1:9" ht="33.75" x14ac:dyDescent="0.2">
      <c r="A101" s="74" t="s">
        <v>319</v>
      </c>
      <c r="B101" s="75" t="s">
        <v>183</v>
      </c>
      <c r="C101" s="76">
        <v>3561408650.2600002</v>
      </c>
      <c r="D101" s="76">
        <v>3561408650.2600002</v>
      </c>
      <c r="E101" s="76">
        <v>3167923145.96</v>
      </c>
      <c r="F101" s="76">
        <v>88.95</v>
      </c>
      <c r="G101" s="76">
        <v>-393485504.30000001</v>
      </c>
      <c r="H101" s="77" t="s">
        <v>187</v>
      </c>
      <c r="I101" s="64" t="s">
        <v>317</v>
      </c>
    </row>
    <row r="102" spans="1:9" ht="78.75" x14ac:dyDescent="0.2">
      <c r="A102" s="74" t="s">
        <v>320</v>
      </c>
      <c r="B102" s="75" t="s">
        <v>183</v>
      </c>
      <c r="C102" s="76">
        <v>308597303.61000001</v>
      </c>
      <c r="D102" s="76">
        <v>308597303.61000001</v>
      </c>
      <c r="E102" s="76">
        <v>244012467.69</v>
      </c>
      <c r="F102" s="76">
        <v>79.069999999999993</v>
      </c>
      <c r="G102" s="76">
        <v>-64584835.920000002</v>
      </c>
      <c r="H102" s="77" t="s">
        <v>212</v>
      </c>
      <c r="I102" s="64" t="s">
        <v>213</v>
      </c>
    </row>
    <row r="103" spans="1:9" ht="33.75" x14ac:dyDescent="0.2">
      <c r="A103" s="74" t="s">
        <v>321</v>
      </c>
      <c r="B103" s="75" t="s">
        <v>183</v>
      </c>
      <c r="C103" s="76">
        <v>684029851</v>
      </c>
      <c r="D103" s="76">
        <v>684029851</v>
      </c>
      <c r="E103" s="76">
        <v>626051178.41999996</v>
      </c>
      <c r="F103" s="76">
        <v>91.52</v>
      </c>
      <c r="G103" s="76">
        <v>-57978672.579999998</v>
      </c>
      <c r="H103" s="77" t="s">
        <v>187</v>
      </c>
      <c r="I103" s="64" t="s">
        <v>317</v>
      </c>
    </row>
    <row r="104" spans="1:9" ht="33.75" x14ac:dyDescent="0.2">
      <c r="A104" s="74" t="s">
        <v>322</v>
      </c>
      <c r="B104" s="75" t="s">
        <v>183</v>
      </c>
      <c r="C104" s="76">
        <v>16012894</v>
      </c>
      <c r="D104" s="76">
        <v>16012894</v>
      </c>
      <c r="E104" s="76">
        <v>8020357.8300000001</v>
      </c>
      <c r="F104" s="76">
        <v>50.09</v>
      </c>
      <c r="G104" s="76">
        <v>-7992536.1699999999</v>
      </c>
      <c r="H104" s="77" t="s">
        <v>187</v>
      </c>
      <c r="I104" s="64" t="s">
        <v>317</v>
      </c>
    </row>
    <row r="105" spans="1:9" ht="45" x14ac:dyDescent="0.2">
      <c r="A105" s="74" t="s">
        <v>323</v>
      </c>
      <c r="B105" s="75" t="s">
        <v>183</v>
      </c>
      <c r="C105" s="76">
        <v>777326727.53999996</v>
      </c>
      <c r="D105" s="76">
        <v>777326727.53999996</v>
      </c>
      <c r="E105" s="76">
        <v>649368942.07000005</v>
      </c>
      <c r="F105" s="76">
        <v>83.54</v>
      </c>
      <c r="G105" s="76">
        <v>-127957785.47</v>
      </c>
      <c r="H105" s="77" t="s">
        <v>253</v>
      </c>
      <c r="I105" s="64" t="s">
        <v>254</v>
      </c>
    </row>
    <row r="106" spans="1:9" ht="45" x14ac:dyDescent="0.2">
      <c r="A106" s="74" t="s">
        <v>324</v>
      </c>
      <c r="B106" s="75" t="s">
        <v>183</v>
      </c>
      <c r="C106" s="76">
        <v>18817499.449999999</v>
      </c>
      <c r="D106" s="76">
        <v>18817499.449999999</v>
      </c>
      <c r="E106" s="76">
        <v>14453008.49</v>
      </c>
      <c r="F106" s="76">
        <v>76.81</v>
      </c>
      <c r="G106" s="76">
        <v>-4364490.96</v>
      </c>
      <c r="H106" s="77" t="s">
        <v>253</v>
      </c>
      <c r="I106" s="64" t="s">
        <v>254</v>
      </c>
    </row>
    <row r="107" spans="1:9" ht="90" x14ac:dyDescent="0.2">
      <c r="A107" s="74" t="s">
        <v>325</v>
      </c>
      <c r="B107" s="75" t="s">
        <v>183</v>
      </c>
      <c r="C107" s="76">
        <v>344527585.89999998</v>
      </c>
      <c r="D107" s="76">
        <v>344527585.89999998</v>
      </c>
      <c r="E107" s="76">
        <v>249373997.37</v>
      </c>
      <c r="F107" s="76">
        <v>72.38</v>
      </c>
      <c r="G107" s="76">
        <v>-95153588.530000001</v>
      </c>
      <c r="H107" s="77" t="s">
        <v>326</v>
      </c>
      <c r="I107" s="64" t="s">
        <v>327</v>
      </c>
    </row>
    <row r="108" spans="1:9" ht="45" x14ac:dyDescent="0.2">
      <c r="A108" s="74" t="s">
        <v>328</v>
      </c>
      <c r="B108" s="75" t="s">
        <v>183</v>
      </c>
      <c r="C108" s="76">
        <v>129781150</v>
      </c>
      <c r="D108" s="76">
        <v>129781150</v>
      </c>
      <c r="E108" s="76">
        <v>28730467.510000002</v>
      </c>
      <c r="F108" s="76">
        <v>22.14</v>
      </c>
      <c r="G108" s="76">
        <v>-101050682.48999999</v>
      </c>
      <c r="H108" s="77" t="s">
        <v>253</v>
      </c>
      <c r="I108" s="64" t="s">
        <v>254</v>
      </c>
    </row>
    <row r="109" spans="1:9" ht="45" x14ac:dyDescent="0.2">
      <c r="A109" s="74" t="s">
        <v>329</v>
      </c>
      <c r="B109" s="75" t="s">
        <v>183</v>
      </c>
      <c r="C109" s="76">
        <v>665928084.10000002</v>
      </c>
      <c r="D109" s="76">
        <v>665928084.10000002</v>
      </c>
      <c r="E109" s="76">
        <v>572808807.19000006</v>
      </c>
      <c r="F109" s="76">
        <v>86.02</v>
      </c>
      <c r="G109" s="76">
        <v>-93119276.909999996</v>
      </c>
      <c r="H109" s="77" t="s">
        <v>253</v>
      </c>
      <c r="I109" s="64" t="s">
        <v>254</v>
      </c>
    </row>
    <row r="110" spans="1:9" ht="33.75" x14ac:dyDescent="0.2">
      <c r="A110" s="74" t="s">
        <v>330</v>
      </c>
      <c r="B110" s="75" t="s">
        <v>183</v>
      </c>
      <c r="C110" s="76">
        <v>46765512.409999996</v>
      </c>
      <c r="D110" s="76">
        <v>46765512.409999996</v>
      </c>
      <c r="E110" s="76">
        <v>33282263.25</v>
      </c>
      <c r="F110" s="76">
        <v>71.17</v>
      </c>
      <c r="G110" s="76">
        <v>-13483249.16</v>
      </c>
      <c r="H110" s="77" t="s">
        <v>187</v>
      </c>
      <c r="I110" s="64" t="s">
        <v>317</v>
      </c>
    </row>
    <row r="111" spans="1:9" ht="45" x14ac:dyDescent="0.2">
      <c r="A111" s="74" t="s">
        <v>331</v>
      </c>
      <c r="B111" s="75" t="s">
        <v>183</v>
      </c>
      <c r="C111" s="76">
        <v>164587204.02000001</v>
      </c>
      <c r="D111" s="76">
        <v>164587204.02000001</v>
      </c>
      <c r="E111" s="76">
        <v>107230538.95</v>
      </c>
      <c r="F111" s="76">
        <v>65.150000000000006</v>
      </c>
      <c r="G111" s="76">
        <v>-57356665.07</v>
      </c>
      <c r="H111" s="77" t="s">
        <v>253</v>
      </c>
      <c r="I111" s="64" t="s">
        <v>254</v>
      </c>
    </row>
    <row r="112" spans="1:9" ht="90" x14ac:dyDescent="0.2">
      <c r="A112" s="74" t="s">
        <v>332</v>
      </c>
      <c r="B112" s="75" t="s">
        <v>183</v>
      </c>
      <c r="C112" s="76">
        <v>808454497.94000006</v>
      </c>
      <c r="D112" s="76">
        <v>808454497.94000006</v>
      </c>
      <c r="E112" s="76">
        <v>462095469.30000001</v>
      </c>
      <c r="F112" s="76">
        <v>57.16</v>
      </c>
      <c r="G112" s="76">
        <v>-346359028.63999999</v>
      </c>
      <c r="H112" s="77" t="s">
        <v>326</v>
      </c>
      <c r="I112" s="64" t="s">
        <v>327</v>
      </c>
    </row>
    <row r="113" spans="1:9" ht="90" x14ac:dyDescent="0.2">
      <c r="A113" s="74" t="s">
        <v>333</v>
      </c>
      <c r="B113" s="75" t="s">
        <v>183</v>
      </c>
      <c r="C113" s="76">
        <v>299285700.38</v>
      </c>
      <c r="D113" s="76">
        <v>299285700.38</v>
      </c>
      <c r="E113" s="76">
        <v>263052849.19999999</v>
      </c>
      <c r="F113" s="76">
        <v>87.89</v>
      </c>
      <c r="G113" s="76">
        <v>-36232851.18</v>
      </c>
      <c r="H113" s="77" t="s">
        <v>326</v>
      </c>
      <c r="I113" s="64" t="s">
        <v>327</v>
      </c>
    </row>
    <row r="114" spans="1:9" ht="56.25" x14ac:dyDescent="0.2">
      <c r="A114" s="74" t="s">
        <v>334</v>
      </c>
      <c r="B114" s="75" t="s">
        <v>183</v>
      </c>
      <c r="C114" s="76">
        <v>734500</v>
      </c>
      <c r="D114" s="76">
        <v>734500</v>
      </c>
      <c r="E114" s="76">
        <v>621500</v>
      </c>
      <c r="F114" s="76">
        <v>84.62</v>
      </c>
      <c r="G114" s="76">
        <v>-113000</v>
      </c>
      <c r="H114" s="77" t="s">
        <v>271</v>
      </c>
      <c r="I114" s="64" t="s">
        <v>272</v>
      </c>
    </row>
    <row r="115" spans="1:9" ht="33.75" x14ac:dyDescent="0.2">
      <c r="A115" s="74" t="s">
        <v>335</v>
      </c>
      <c r="B115" s="75" t="s">
        <v>183</v>
      </c>
      <c r="C115" s="76">
        <v>284966000</v>
      </c>
      <c r="D115" s="76">
        <v>284966000</v>
      </c>
      <c r="E115" s="76">
        <v>242751429.25</v>
      </c>
      <c r="F115" s="76">
        <v>85.19</v>
      </c>
      <c r="G115" s="76">
        <v>-42214570.75</v>
      </c>
      <c r="H115" s="77" t="s">
        <v>187</v>
      </c>
      <c r="I115" s="64" t="s">
        <v>317</v>
      </c>
    </row>
    <row r="116" spans="1:9" ht="33.75" x14ac:dyDescent="0.2">
      <c r="A116" s="74" t="s">
        <v>336</v>
      </c>
      <c r="B116" s="75" t="s">
        <v>183</v>
      </c>
      <c r="C116" s="76">
        <v>523749040</v>
      </c>
      <c r="D116" s="76">
        <v>523749040</v>
      </c>
      <c r="E116" s="76">
        <v>384869151.31999999</v>
      </c>
      <c r="F116" s="76">
        <v>73.48</v>
      </c>
      <c r="G116" s="76">
        <v>-138879888.68000001</v>
      </c>
      <c r="H116" s="77" t="s">
        <v>187</v>
      </c>
      <c r="I116" s="64" t="s">
        <v>317</v>
      </c>
    </row>
    <row r="117" spans="1:9" ht="33.75" x14ac:dyDescent="0.2">
      <c r="A117" s="74" t="s">
        <v>337</v>
      </c>
      <c r="B117" s="75" t="s">
        <v>183</v>
      </c>
      <c r="C117" s="76">
        <v>197543971.59999999</v>
      </c>
      <c r="D117" s="76">
        <v>197543971.59999999</v>
      </c>
      <c r="E117" s="76">
        <v>117617690.95999999</v>
      </c>
      <c r="F117" s="76">
        <v>59.54</v>
      </c>
      <c r="G117" s="76">
        <v>-79926280.640000001</v>
      </c>
      <c r="H117" s="77" t="s">
        <v>187</v>
      </c>
      <c r="I117" s="64" t="s">
        <v>317</v>
      </c>
    </row>
    <row r="118" spans="1:9" ht="33.75" x14ac:dyDescent="0.2">
      <c r="A118" s="74" t="s">
        <v>338</v>
      </c>
      <c r="B118" s="75" t="s">
        <v>183</v>
      </c>
      <c r="C118" s="76">
        <v>4843000</v>
      </c>
      <c r="D118" s="76">
        <v>4843000</v>
      </c>
      <c r="E118" s="76">
        <v>3447094.98</v>
      </c>
      <c r="F118" s="76">
        <v>71.180000000000007</v>
      </c>
      <c r="G118" s="76">
        <v>-1395905.02</v>
      </c>
      <c r="H118" s="77" t="s">
        <v>187</v>
      </c>
      <c r="I118" s="64" t="s">
        <v>188</v>
      </c>
    </row>
    <row r="119" spans="1:9" ht="33.75" x14ac:dyDescent="0.2">
      <c r="A119" s="74" t="s">
        <v>339</v>
      </c>
      <c r="B119" s="75" t="s">
        <v>183</v>
      </c>
      <c r="C119" s="76">
        <v>150192897.13999999</v>
      </c>
      <c r="D119" s="76">
        <v>150192897.13999999</v>
      </c>
      <c r="E119" s="76">
        <v>128738697.14</v>
      </c>
      <c r="F119" s="76">
        <v>85.72</v>
      </c>
      <c r="G119" s="76">
        <v>-21454200</v>
      </c>
      <c r="H119" s="77" t="s">
        <v>187</v>
      </c>
      <c r="I119" s="64" t="s">
        <v>188</v>
      </c>
    </row>
    <row r="120" spans="1:9" ht="33.75" x14ac:dyDescent="0.2">
      <c r="A120" s="74" t="s">
        <v>340</v>
      </c>
      <c r="B120" s="75" t="s">
        <v>183</v>
      </c>
      <c r="C120" s="76">
        <v>297568720</v>
      </c>
      <c r="D120" s="76">
        <v>297568720</v>
      </c>
      <c r="E120" s="76">
        <v>33692838.090000004</v>
      </c>
      <c r="F120" s="76">
        <v>11.32</v>
      </c>
      <c r="G120" s="76">
        <v>-263875881.91</v>
      </c>
      <c r="H120" s="77" t="s">
        <v>187</v>
      </c>
      <c r="I120" s="64" t="s">
        <v>188</v>
      </c>
    </row>
    <row r="121" spans="1:9" ht="78.75" x14ac:dyDescent="0.2">
      <c r="A121" s="74" t="s">
        <v>341</v>
      </c>
      <c r="B121" s="75" t="s">
        <v>183</v>
      </c>
      <c r="C121" s="76">
        <v>3157200</v>
      </c>
      <c r="D121" s="76">
        <v>3157200</v>
      </c>
      <c r="E121" s="76">
        <v>2443780.5099999998</v>
      </c>
      <c r="F121" s="76">
        <v>77.400000000000006</v>
      </c>
      <c r="G121" s="76">
        <v>-713419.49</v>
      </c>
      <c r="H121" s="77" t="s">
        <v>212</v>
      </c>
      <c r="I121" s="64" t="s">
        <v>213</v>
      </c>
    </row>
    <row r="122" spans="1:9" ht="33.75" x14ac:dyDescent="0.2">
      <c r="A122" s="74" t="s">
        <v>342</v>
      </c>
      <c r="B122" s="75" t="s">
        <v>183</v>
      </c>
      <c r="C122" s="76">
        <v>8987043.9600000009</v>
      </c>
      <c r="D122" s="76">
        <v>8987043.9600000009</v>
      </c>
      <c r="E122" s="76">
        <v>375323.98</v>
      </c>
      <c r="F122" s="76">
        <v>4.18</v>
      </c>
      <c r="G122" s="76">
        <v>-8611719.9800000004</v>
      </c>
      <c r="H122" s="77" t="s">
        <v>187</v>
      </c>
      <c r="I122" s="64" t="s">
        <v>188</v>
      </c>
    </row>
    <row r="123" spans="1:9" ht="33.75" x14ac:dyDescent="0.2">
      <c r="A123" s="74" t="s">
        <v>343</v>
      </c>
      <c r="B123" s="75" t="s">
        <v>183</v>
      </c>
      <c r="C123" s="76">
        <v>4384400</v>
      </c>
      <c r="D123" s="76">
        <v>4384400</v>
      </c>
      <c r="E123" s="76">
        <v>3711276</v>
      </c>
      <c r="F123" s="76">
        <v>84.65</v>
      </c>
      <c r="G123" s="76">
        <v>-673124</v>
      </c>
      <c r="H123" s="77" t="s">
        <v>187</v>
      </c>
      <c r="I123" s="64" t="s">
        <v>188</v>
      </c>
    </row>
    <row r="124" spans="1:9" ht="33.75" x14ac:dyDescent="0.2">
      <c r="A124" s="74" t="s">
        <v>344</v>
      </c>
      <c r="B124" s="75" t="s">
        <v>183</v>
      </c>
      <c r="C124" s="76">
        <v>12541483</v>
      </c>
      <c r="D124" s="76">
        <v>12541483</v>
      </c>
      <c r="E124" s="76">
        <v>10313928</v>
      </c>
      <c r="F124" s="76">
        <v>82.24</v>
      </c>
      <c r="G124" s="76">
        <v>-2227555</v>
      </c>
      <c r="H124" s="77" t="s">
        <v>187</v>
      </c>
      <c r="I124" s="64" t="s">
        <v>188</v>
      </c>
    </row>
    <row r="125" spans="1:9" ht="157.5" x14ac:dyDescent="0.2">
      <c r="A125" s="74" t="s">
        <v>345</v>
      </c>
      <c r="B125" s="75" t="s">
        <v>183</v>
      </c>
      <c r="C125" s="76">
        <v>264139979.91</v>
      </c>
      <c r="D125" s="76">
        <v>264139979.91</v>
      </c>
      <c r="E125" s="76" t="s">
        <v>21</v>
      </c>
      <c r="F125" s="76" t="s">
        <v>21</v>
      </c>
      <c r="G125" s="76">
        <v>-264139979.91</v>
      </c>
      <c r="H125" s="77" t="s">
        <v>239</v>
      </c>
      <c r="I125" s="64" t="s">
        <v>240</v>
      </c>
    </row>
    <row r="126" spans="1:9" ht="157.5" x14ac:dyDescent="0.2">
      <c r="A126" s="74" t="s">
        <v>346</v>
      </c>
      <c r="B126" s="75" t="s">
        <v>183</v>
      </c>
      <c r="C126" s="76">
        <v>60000000</v>
      </c>
      <c r="D126" s="76">
        <v>60000000</v>
      </c>
      <c r="E126" s="76" t="s">
        <v>21</v>
      </c>
      <c r="F126" s="76" t="s">
        <v>21</v>
      </c>
      <c r="G126" s="76">
        <v>-60000000</v>
      </c>
      <c r="H126" s="77" t="s">
        <v>239</v>
      </c>
      <c r="I126" s="64" t="s">
        <v>240</v>
      </c>
    </row>
    <row r="127" spans="1:9" ht="45" x14ac:dyDescent="0.2">
      <c r="A127" s="74" t="s">
        <v>347</v>
      </c>
      <c r="B127" s="75" t="s">
        <v>183</v>
      </c>
      <c r="C127" s="76">
        <v>26300</v>
      </c>
      <c r="D127" s="76">
        <v>26300</v>
      </c>
      <c r="E127" s="76">
        <v>23050</v>
      </c>
      <c r="F127" s="76">
        <v>87.64</v>
      </c>
      <c r="G127" s="76">
        <v>-3250</v>
      </c>
      <c r="H127" s="77" t="s">
        <v>253</v>
      </c>
      <c r="I127" s="64" t="s">
        <v>254</v>
      </c>
    </row>
    <row r="128" spans="1:9" ht="33.75" x14ac:dyDescent="0.2">
      <c r="A128" s="74" t="s">
        <v>348</v>
      </c>
      <c r="B128" s="75" t="s">
        <v>183</v>
      </c>
      <c r="C128" s="76">
        <v>900000</v>
      </c>
      <c r="D128" s="76">
        <v>900000</v>
      </c>
      <c r="E128" s="76">
        <v>769100</v>
      </c>
      <c r="F128" s="76">
        <v>85.46</v>
      </c>
      <c r="G128" s="76">
        <v>-130900</v>
      </c>
      <c r="H128" s="77" t="s">
        <v>187</v>
      </c>
      <c r="I128" s="64" t="s">
        <v>188</v>
      </c>
    </row>
    <row r="129" spans="1:9" ht="33.75" x14ac:dyDescent="0.2">
      <c r="A129" s="74" t="s">
        <v>349</v>
      </c>
      <c r="B129" s="75" t="s">
        <v>183</v>
      </c>
      <c r="C129" s="76">
        <v>100000000</v>
      </c>
      <c r="D129" s="76">
        <v>100000000</v>
      </c>
      <c r="E129" s="76">
        <v>5660797.3399999999</v>
      </c>
      <c r="F129" s="76">
        <v>5.66</v>
      </c>
      <c r="G129" s="76">
        <v>-94339202.659999996</v>
      </c>
      <c r="H129" s="77" t="s">
        <v>187</v>
      </c>
      <c r="I129" s="64" t="s">
        <v>188</v>
      </c>
    </row>
    <row r="130" spans="1:9" ht="33.75" x14ac:dyDescent="0.2">
      <c r="A130" s="74" t="s">
        <v>350</v>
      </c>
      <c r="B130" s="75" t="s">
        <v>183</v>
      </c>
      <c r="C130" s="76">
        <v>50000</v>
      </c>
      <c r="D130" s="76">
        <v>50000</v>
      </c>
      <c r="E130" s="76" t="s">
        <v>21</v>
      </c>
      <c r="F130" s="76" t="s">
        <v>21</v>
      </c>
      <c r="G130" s="76">
        <v>-50000</v>
      </c>
      <c r="H130" s="77" t="s">
        <v>187</v>
      </c>
      <c r="I130" s="64" t="s">
        <v>188</v>
      </c>
    </row>
    <row r="131" spans="1:9" ht="33.75" x14ac:dyDescent="0.2">
      <c r="A131" s="74" t="s">
        <v>351</v>
      </c>
      <c r="B131" s="75" t="s">
        <v>183</v>
      </c>
      <c r="C131" s="76">
        <v>64973100</v>
      </c>
      <c r="D131" s="76">
        <v>64973100</v>
      </c>
      <c r="E131" s="76">
        <v>38230553.93</v>
      </c>
      <c r="F131" s="76">
        <v>58.84</v>
      </c>
      <c r="G131" s="76">
        <v>-26742546.07</v>
      </c>
      <c r="H131" s="77" t="s">
        <v>187</v>
      </c>
      <c r="I131" s="64" t="s">
        <v>188</v>
      </c>
    </row>
    <row r="132" spans="1:9" ht="157.5" x14ac:dyDescent="0.2">
      <c r="A132" s="74" t="s">
        <v>352</v>
      </c>
      <c r="B132" s="75" t="s">
        <v>183</v>
      </c>
      <c r="C132" s="76">
        <v>120000000</v>
      </c>
      <c r="D132" s="76">
        <v>120000000</v>
      </c>
      <c r="E132" s="76">
        <v>78371270.329999998</v>
      </c>
      <c r="F132" s="76">
        <v>65.31</v>
      </c>
      <c r="G132" s="76">
        <v>-41628729.670000002</v>
      </c>
      <c r="H132" s="77" t="s">
        <v>239</v>
      </c>
      <c r="I132" s="64" t="s">
        <v>240</v>
      </c>
    </row>
    <row r="133" spans="1:9" ht="33.75" x14ac:dyDescent="0.2">
      <c r="A133" s="74" t="s">
        <v>353</v>
      </c>
      <c r="B133" s="75" t="s">
        <v>183</v>
      </c>
      <c r="C133" s="76">
        <v>131970800</v>
      </c>
      <c r="D133" s="76">
        <v>131970800</v>
      </c>
      <c r="E133" s="76">
        <v>113146937.17</v>
      </c>
      <c r="F133" s="76">
        <v>85.74</v>
      </c>
      <c r="G133" s="76">
        <v>-18823862.829999998</v>
      </c>
      <c r="H133" s="77" t="s">
        <v>187</v>
      </c>
      <c r="I133" s="64" t="s">
        <v>188</v>
      </c>
    </row>
    <row r="134" spans="1:9" ht="33.75" x14ac:dyDescent="0.2">
      <c r="A134" s="74" t="s">
        <v>354</v>
      </c>
      <c r="B134" s="75" t="s">
        <v>183</v>
      </c>
      <c r="C134" s="76">
        <v>832994609.87</v>
      </c>
      <c r="D134" s="76">
        <v>832994609.87</v>
      </c>
      <c r="E134" s="76">
        <v>601484688.89999998</v>
      </c>
      <c r="F134" s="76">
        <v>72.209999999999994</v>
      </c>
      <c r="G134" s="76">
        <v>-231509920.97</v>
      </c>
      <c r="H134" s="77" t="s">
        <v>187</v>
      </c>
      <c r="I134" s="64" t="s">
        <v>188</v>
      </c>
    </row>
    <row r="135" spans="1:9" ht="33.75" x14ac:dyDescent="0.2">
      <c r="A135" s="74" t="s">
        <v>355</v>
      </c>
      <c r="B135" s="75" t="s">
        <v>183</v>
      </c>
      <c r="C135" s="76">
        <v>52796600</v>
      </c>
      <c r="D135" s="76">
        <v>52796600</v>
      </c>
      <c r="E135" s="76">
        <v>49888949.479999997</v>
      </c>
      <c r="F135" s="76">
        <v>94.49</v>
      </c>
      <c r="G135" s="76">
        <v>-2907650.52</v>
      </c>
      <c r="H135" s="77" t="s">
        <v>187</v>
      </c>
      <c r="I135" s="64" t="s">
        <v>188</v>
      </c>
    </row>
    <row r="136" spans="1:9" ht="33.75" x14ac:dyDescent="0.2">
      <c r="A136" s="74" t="s">
        <v>356</v>
      </c>
      <c r="B136" s="75" t="s">
        <v>183</v>
      </c>
      <c r="C136" s="76">
        <v>8665000</v>
      </c>
      <c r="D136" s="76">
        <v>8665000</v>
      </c>
      <c r="E136" s="76">
        <v>7825902.4100000001</v>
      </c>
      <c r="F136" s="76">
        <v>90.32</v>
      </c>
      <c r="G136" s="76">
        <v>-839097.59</v>
      </c>
      <c r="H136" s="77" t="s">
        <v>187</v>
      </c>
      <c r="I136" s="64" t="s">
        <v>188</v>
      </c>
    </row>
    <row r="137" spans="1:9" ht="33.75" x14ac:dyDescent="0.2">
      <c r="A137" s="74" t="s">
        <v>357</v>
      </c>
      <c r="B137" s="75" t="s">
        <v>183</v>
      </c>
      <c r="C137" s="76">
        <v>300000</v>
      </c>
      <c r="D137" s="76">
        <v>300000</v>
      </c>
      <c r="E137" s="76">
        <v>279726.48</v>
      </c>
      <c r="F137" s="76">
        <v>93.24</v>
      </c>
      <c r="G137" s="76">
        <v>-20273.52</v>
      </c>
      <c r="H137" s="77" t="s">
        <v>187</v>
      </c>
      <c r="I137" s="64" t="s">
        <v>188</v>
      </c>
    </row>
    <row r="138" spans="1:9" ht="45" x14ac:dyDescent="0.2">
      <c r="A138" s="74" t="s">
        <v>358</v>
      </c>
      <c r="B138" s="75" t="s">
        <v>183</v>
      </c>
      <c r="C138" s="76">
        <v>215000000</v>
      </c>
      <c r="D138" s="76">
        <v>215000000</v>
      </c>
      <c r="E138" s="76">
        <v>201867739.31999999</v>
      </c>
      <c r="F138" s="76">
        <v>93.89</v>
      </c>
      <c r="G138" s="76">
        <v>-13132260.68</v>
      </c>
      <c r="H138" s="77" t="s">
        <v>205</v>
      </c>
      <c r="I138" s="64" t="s">
        <v>206</v>
      </c>
    </row>
    <row r="139" spans="1:9" ht="45" x14ac:dyDescent="0.2">
      <c r="A139" s="74" t="s">
        <v>359</v>
      </c>
      <c r="B139" s="75" t="s">
        <v>183</v>
      </c>
      <c r="C139" s="76">
        <v>300000</v>
      </c>
      <c r="D139" s="76">
        <v>300000</v>
      </c>
      <c r="E139" s="76">
        <v>280000</v>
      </c>
      <c r="F139" s="76">
        <v>93.33</v>
      </c>
      <c r="G139" s="76">
        <v>-20000</v>
      </c>
      <c r="H139" s="77" t="s">
        <v>205</v>
      </c>
      <c r="I139" s="64" t="s">
        <v>206</v>
      </c>
    </row>
    <row r="140" spans="1:9" ht="45" x14ac:dyDescent="0.2">
      <c r="A140" s="74" t="s">
        <v>360</v>
      </c>
      <c r="B140" s="75" t="s">
        <v>183</v>
      </c>
      <c r="C140" s="76">
        <v>243600</v>
      </c>
      <c r="D140" s="76">
        <v>243600</v>
      </c>
      <c r="E140" s="76" t="s">
        <v>21</v>
      </c>
      <c r="F140" s="76" t="s">
        <v>21</v>
      </c>
      <c r="G140" s="76">
        <v>-243600</v>
      </c>
      <c r="H140" s="77" t="s">
        <v>205</v>
      </c>
      <c r="I140" s="64" t="s">
        <v>206</v>
      </c>
    </row>
    <row r="141" spans="1:9" ht="45" x14ac:dyDescent="0.2">
      <c r="A141" s="74" t="s">
        <v>361</v>
      </c>
      <c r="B141" s="75" t="s">
        <v>183</v>
      </c>
      <c r="C141" s="76">
        <v>35700</v>
      </c>
      <c r="D141" s="76">
        <v>35700</v>
      </c>
      <c r="E141" s="76">
        <v>28200.560000000001</v>
      </c>
      <c r="F141" s="76">
        <v>78.989999999999995</v>
      </c>
      <c r="G141" s="76">
        <v>-7499.44</v>
      </c>
      <c r="H141" s="77" t="s">
        <v>205</v>
      </c>
      <c r="I141" s="64" t="s">
        <v>206</v>
      </c>
    </row>
    <row r="142" spans="1:9" ht="45" x14ac:dyDescent="0.2">
      <c r="A142" s="74" t="s">
        <v>362</v>
      </c>
      <c r="B142" s="75" t="s">
        <v>183</v>
      </c>
      <c r="C142" s="76">
        <v>1418262500</v>
      </c>
      <c r="D142" s="76">
        <v>1418262500</v>
      </c>
      <c r="E142" s="76">
        <v>1343740417.6500001</v>
      </c>
      <c r="F142" s="76">
        <v>94.75</v>
      </c>
      <c r="G142" s="76">
        <v>-74522082.349999994</v>
      </c>
      <c r="H142" s="77" t="s">
        <v>205</v>
      </c>
      <c r="I142" s="64" t="s">
        <v>206</v>
      </c>
    </row>
    <row r="143" spans="1:9" ht="45" x14ac:dyDescent="0.2">
      <c r="A143" s="74" t="s">
        <v>363</v>
      </c>
      <c r="B143" s="75" t="s">
        <v>183</v>
      </c>
      <c r="C143" s="76">
        <v>1445007600</v>
      </c>
      <c r="D143" s="76">
        <v>1445007600</v>
      </c>
      <c r="E143" s="76">
        <v>1367438466.8099999</v>
      </c>
      <c r="F143" s="76">
        <v>94.63</v>
      </c>
      <c r="G143" s="76">
        <v>-77569133.189999998</v>
      </c>
      <c r="H143" s="77" t="s">
        <v>205</v>
      </c>
      <c r="I143" s="64" t="s">
        <v>206</v>
      </c>
    </row>
    <row r="144" spans="1:9" ht="45" x14ac:dyDescent="0.2">
      <c r="A144" s="74" t="s">
        <v>364</v>
      </c>
      <c r="B144" s="75" t="s">
        <v>183</v>
      </c>
      <c r="C144" s="76">
        <v>346100</v>
      </c>
      <c r="D144" s="76">
        <v>346100</v>
      </c>
      <c r="E144" s="76" t="s">
        <v>21</v>
      </c>
      <c r="F144" s="76" t="s">
        <v>21</v>
      </c>
      <c r="G144" s="76">
        <v>-346100</v>
      </c>
      <c r="H144" s="77" t="s">
        <v>187</v>
      </c>
      <c r="I144" s="64" t="s">
        <v>365</v>
      </c>
    </row>
    <row r="145" spans="1:9" ht="45" x14ac:dyDescent="0.2">
      <c r="A145" s="74" t="s">
        <v>366</v>
      </c>
      <c r="B145" s="75" t="s">
        <v>183</v>
      </c>
      <c r="C145" s="76">
        <v>38646400</v>
      </c>
      <c r="D145" s="76">
        <v>38646400</v>
      </c>
      <c r="E145" s="76">
        <v>33760233.57</v>
      </c>
      <c r="F145" s="76">
        <v>87.36</v>
      </c>
      <c r="G145" s="76">
        <v>-4886166.43</v>
      </c>
      <c r="H145" s="77" t="s">
        <v>253</v>
      </c>
      <c r="I145" s="64" t="s">
        <v>254</v>
      </c>
    </row>
    <row r="146" spans="1:9" ht="67.5" x14ac:dyDescent="0.2">
      <c r="A146" s="74" t="s">
        <v>367</v>
      </c>
      <c r="B146" s="75" t="s">
        <v>183</v>
      </c>
      <c r="C146" s="76">
        <v>935100</v>
      </c>
      <c r="D146" s="76">
        <v>935100</v>
      </c>
      <c r="E146" s="76">
        <v>873175</v>
      </c>
      <c r="F146" s="76">
        <v>93.38</v>
      </c>
      <c r="G146" s="76">
        <v>-61925</v>
      </c>
      <c r="H146" s="77" t="s">
        <v>245</v>
      </c>
      <c r="I146" s="64" t="s">
        <v>246</v>
      </c>
    </row>
    <row r="147" spans="1:9" ht="45" x14ac:dyDescent="0.2">
      <c r="A147" s="74" t="s">
        <v>368</v>
      </c>
      <c r="B147" s="75" t="s">
        <v>183</v>
      </c>
      <c r="C147" s="76">
        <v>2754400</v>
      </c>
      <c r="D147" s="76">
        <v>2754400</v>
      </c>
      <c r="E147" s="76">
        <v>2477400</v>
      </c>
      <c r="F147" s="76">
        <v>89.94</v>
      </c>
      <c r="G147" s="76">
        <v>-277000</v>
      </c>
      <c r="H147" s="77" t="s">
        <v>309</v>
      </c>
      <c r="I147" s="64" t="s">
        <v>310</v>
      </c>
    </row>
    <row r="148" spans="1:9" ht="56.25" x14ac:dyDescent="0.2">
      <c r="A148" s="74" t="s">
        <v>369</v>
      </c>
      <c r="B148" s="75" t="s">
        <v>183</v>
      </c>
      <c r="C148" s="76">
        <v>638100</v>
      </c>
      <c r="D148" s="76">
        <v>638100</v>
      </c>
      <c r="E148" s="76">
        <v>483043.98</v>
      </c>
      <c r="F148" s="76">
        <v>75.7</v>
      </c>
      <c r="G148" s="76">
        <v>-155056.01999999999</v>
      </c>
      <c r="H148" s="77" t="s">
        <v>260</v>
      </c>
      <c r="I148" s="64" t="s">
        <v>261</v>
      </c>
    </row>
    <row r="149" spans="1:9" s="54" customFormat="1" ht="33.75" x14ac:dyDescent="0.2">
      <c r="A149" s="78" t="s">
        <v>370</v>
      </c>
      <c r="B149" s="79">
        <v>450</v>
      </c>
      <c r="C149" s="80" t="s">
        <v>185</v>
      </c>
      <c r="D149" s="81" t="s">
        <v>21</v>
      </c>
      <c r="E149" s="81">
        <f>Доходы!F12-Расходы!E4</f>
        <v>-4534128869.2399902</v>
      </c>
      <c r="F149" s="80" t="s">
        <v>185</v>
      </c>
      <c r="G149" s="82" t="s">
        <v>185</v>
      </c>
      <c r="H149" s="83" t="s">
        <v>185</v>
      </c>
      <c r="I149" s="84" t="s">
        <v>185</v>
      </c>
    </row>
  </sheetData>
  <mergeCells count="7">
    <mergeCell ref="H2:I2"/>
    <mergeCell ref="A2:A3"/>
    <mergeCell ref="B2:B3"/>
    <mergeCell ref="C2:C3"/>
    <mergeCell ref="D2:D3"/>
    <mergeCell ref="E2:E3"/>
    <mergeCell ref="F2:G2"/>
  </mergeCells>
  <pageMargins left="0.70866141732283472" right="0.70866141732283472" top="0.74803149606299213" bottom="0.74803149606299213" header="0.31496062992125984" footer="0.31496062992125984"/>
  <pageSetup paperSize="9" scale="87" firstPageNumber="10" fitToHeight="0" orientation="landscape" useFirstPageNumber="1"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tabSelected="1" topLeftCell="A7" workbookViewId="0">
      <selection activeCell="N6" sqref="N6"/>
    </sheetView>
  </sheetViews>
  <sheetFormatPr defaultRowHeight="12.75" x14ac:dyDescent="0.2"/>
  <cols>
    <col min="1" max="1" width="21.85546875" customWidth="1"/>
    <col min="3" max="3" width="15.85546875" customWidth="1"/>
    <col min="5" max="5" width="16.7109375" customWidth="1"/>
    <col min="7" max="7" width="18" customWidth="1"/>
    <col min="9" max="9" width="34.28515625" customWidth="1"/>
  </cols>
  <sheetData>
    <row r="1" spans="1:9" s="54" customFormat="1" ht="45.75" thickBot="1" x14ac:dyDescent="0.25">
      <c r="A1" s="57" t="s">
        <v>371</v>
      </c>
      <c r="B1" s="53">
        <v>500</v>
      </c>
      <c r="C1" s="55"/>
      <c r="D1" s="55" t="s">
        <v>184</v>
      </c>
      <c r="E1" s="55">
        <f>-Расходы!E149</f>
        <v>4534128869.2399902</v>
      </c>
      <c r="F1" s="55"/>
      <c r="G1" s="55"/>
      <c r="H1" s="56" t="s">
        <v>184</v>
      </c>
      <c r="I1" s="58" t="s">
        <v>185</v>
      </c>
    </row>
    <row r="2" spans="1:9" s="19" customFormat="1" x14ac:dyDescent="0.2">
      <c r="A2" s="39" t="s">
        <v>19</v>
      </c>
      <c r="B2" s="33"/>
      <c r="C2" s="40"/>
      <c r="D2" s="40"/>
      <c r="E2" s="40"/>
      <c r="F2" s="40"/>
      <c r="G2" s="40"/>
      <c r="H2" s="34"/>
      <c r="I2" s="41"/>
    </row>
    <row r="3" spans="1:9" s="19" customFormat="1" ht="33.75" x14ac:dyDescent="0.2">
      <c r="A3" s="42" t="s">
        <v>372</v>
      </c>
      <c r="B3" s="43">
        <v>520</v>
      </c>
      <c r="C3" s="36">
        <v>8230847650</v>
      </c>
      <c r="D3" s="36" t="s">
        <v>184</v>
      </c>
      <c r="E3" s="36">
        <v>4227394882.1100001</v>
      </c>
      <c r="F3" s="36">
        <v>51.43</v>
      </c>
      <c r="G3" s="36">
        <v>-4003452767.8899999</v>
      </c>
      <c r="H3" s="37" t="s">
        <v>184</v>
      </c>
      <c r="I3" s="44" t="s">
        <v>185</v>
      </c>
    </row>
    <row r="4" spans="1:9" s="19" customFormat="1" x14ac:dyDescent="0.2">
      <c r="A4" s="39" t="s">
        <v>19</v>
      </c>
      <c r="B4" s="45"/>
      <c r="C4" s="46"/>
      <c r="D4" s="46"/>
      <c r="E4" s="46"/>
      <c r="F4" s="46"/>
      <c r="G4" s="47"/>
      <c r="H4" s="48"/>
      <c r="I4" s="63"/>
    </row>
    <row r="5" spans="1:9" s="19" customFormat="1" ht="45" x14ac:dyDescent="0.2">
      <c r="A5" s="49" t="s">
        <v>373</v>
      </c>
      <c r="B5" s="35" t="s">
        <v>374</v>
      </c>
      <c r="C5" s="36">
        <v>3500000000</v>
      </c>
      <c r="D5" s="36" t="s">
        <v>21</v>
      </c>
      <c r="E5" s="36" t="s">
        <v>21</v>
      </c>
      <c r="F5" s="36" t="s">
        <v>21</v>
      </c>
      <c r="G5" s="36">
        <v>-3500000000</v>
      </c>
      <c r="H5" s="59" t="s">
        <v>21</v>
      </c>
      <c r="I5" s="64" t="s">
        <v>375</v>
      </c>
    </row>
    <row r="6" spans="1:9" s="19" customFormat="1" ht="67.5" x14ac:dyDescent="0.2">
      <c r="A6" s="49" t="s">
        <v>376</v>
      </c>
      <c r="B6" s="35" t="s">
        <v>374</v>
      </c>
      <c r="C6" s="36">
        <v>-50</v>
      </c>
      <c r="D6" s="36" t="s">
        <v>21</v>
      </c>
      <c r="E6" s="36" t="s">
        <v>21</v>
      </c>
      <c r="F6" s="36" t="s">
        <v>21</v>
      </c>
      <c r="G6" s="36">
        <v>50</v>
      </c>
      <c r="H6" s="59" t="s">
        <v>21</v>
      </c>
      <c r="I6" s="64" t="s">
        <v>377</v>
      </c>
    </row>
    <row r="7" spans="1:9" s="19" customFormat="1" ht="135" x14ac:dyDescent="0.2">
      <c r="A7" s="49" t="s">
        <v>378</v>
      </c>
      <c r="B7" s="35" t="s">
        <v>374</v>
      </c>
      <c r="C7" s="36">
        <v>10531500</v>
      </c>
      <c r="D7" s="36" t="s">
        <v>21</v>
      </c>
      <c r="E7" s="36" t="s">
        <v>21</v>
      </c>
      <c r="F7" s="36" t="s">
        <v>21</v>
      </c>
      <c r="G7" s="36">
        <v>-10531500</v>
      </c>
      <c r="H7" s="59" t="s">
        <v>21</v>
      </c>
      <c r="I7" s="64" t="s">
        <v>379</v>
      </c>
    </row>
    <row r="8" spans="1:9" s="19" customFormat="1" ht="56.25" x14ac:dyDescent="0.2">
      <c r="A8" s="49" t="s">
        <v>380</v>
      </c>
      <c r="B8" s="35" t="s">
        <v>374</v>
      </c>
      <c r="C8" s="36" t="s">
        <v>21</v>
      </c>
      <c r="D8" s="36" t="s">
        <v>21</v>
      </c>
      <c r="E8" s="36">
        <v>422141.04</v>
      </c>
      <c r="F8" s="36" t="s">
        <v>21</v>
      </c>
      <c r="G8" s="36">
        <v>422141.04</v>
      </c>
      <c r="H8" s="59" t="s">
        <v>21</v>
      </c>
      <c r="I8" s="64" t="s">
        <v>381</v>
      </c>
    </row>
    <row r="9" spans="1:9" s="19" customFormat="1" ht="67.5" x14ac:dyDescent="0.2">
      <c r="A9" s="49" t="s">
        <v>382</v>
      </c>
      <c r="B9" s="35" t="s">
        <v>374</v>
      </c>
      <c r="C9" s="36">
        <v>-250000000</v>
      </c>
      <c r="D9" s="36" t="s">
        <v>21</v>
      </c>
      <c r="E9" s="36" t="s">
        <v>21</v>
      </c>
      <c r="F9" s="36" t="s">
        <v>21</v>
      </c>
      <c r="G9" s="36">
        <v>250000000</v>
      </c>
      <c r="H9" s="59" t="s">
        <v>21</v>
      </c>
      <c r="I9" s="64" t="s">
        <v>383</v>
      </c>
    </row>
    <row r="10" spans="1:9" s="19" customFormat="1" ht="67.5" x14ac:dyDescent="0.2">
      <c r="A10" s="49" t="s">
        <v>384</v>
      </c>
      <c r="B10" s="35" t="s">
        <v>374</v>
      </c>
      <c r="C10" s="36">
        <v>250000000</v>
      </c>
      <c r="D10" s="36" t="s">
        <v>21</v>
      </c>
      <c r="E10" s="36" t="s">
        <v>21</v>
      </c>
      <c r="F10" s="36" t="s">
        <v>21</v>
      </c>
      <c r="G10" s="36">
        <v>-250000000</v>
      </c>
      <c r="H10" s="59" t="s">
        <v>21</v>
      </c>
      <c r="I10" s="64" t="s">
        <v>385</v>
      </c>
    </row>
    <row r="11" spans="1:9" s="19" customFormat="1" ht="56.25" x14ac:dyDescent="0.2">
      <c r="A11" s="49" t="s">
        <v>386</v>
      </c>
      <c r="B11" s="35" t="s">
        <v>374</v>
      </c>
      <c r="C11" s="36" t="s">
        <v>21</v>
      </c>
      <c r="D11" s="36" t="s">
        <v>21</v>
      </c>
      <c r="E11" s="36">
        <v>-39800000000</v>
      </c>
      <c r="F11" s="36" t="s">
        <v>21</v>
      </c>
      <c r="G11" s="36">
        <v>-39800000000</v>
      </c>
      <c r="H11" s="59" t="s">
        <v>21</v>
      </c>
      <c r="I11" s="64" t="s">
        <v>387</v>
      </c>
    </row>
    <row r="12" spans="1:9" s="19" customFormat="1" ht="33.75" x14ac:dyDescent="0.2">
      <c r="A12" s="50" t="s">
        <v>388</v>
      </c>
      <c r="B12" s="38">
        <v>620</v>
      </c>
      <c r="C12" s="32" t="s">
        <v>184</v>
      </c>
      <c r="D12" s="32" t="s">
        <v>184</v>
      </c>
      <c r="E12" s="32" t="s">
        <v>184</v>
      </c>
      <c r="F12" s="32" t="s">
        <v>184</v>
      </c>
      <c r="G12" s="32" t="s">
        <v>184</v>
      </c>
      <c r="H12" s="60" t="s">
        <v>184</v>
      </c>
      <c r="I12" s="65" t="s">
        <v>185</v>
      </c>
    </row>
    <row r="13" spans="1:9" s="19" customFormat="1" x14ac:dyDescent="0.2">
      <c r="A13" s="39" t="s">
        <v>19</v>
      </c>
      <c r="B13" s="45"/>
      <c r="C13" s="46"/>
      <c r="D13" s="46"/>
      <c r="E13" s="46"/>
      <c r="F13" s="46"/>
      <c r="G13" s="47"/>
      <c r="H13" s="61"/>
      <c r="I13" s="66"/>
    </row>
    <row r="14" spans="1:9" s="19" customFormat="1" x14ac:dyDescent="0.2">
      <c r="A14" s="51" t="s">
        <v>389</v>
      </c>
      <c r="B14" s="52"/>
      <c r="C14" s="52"/>
      <c r="D14" s="52"/>
      <c r="E14" s="52"/>
      <c r="F14" s="52"/>
      <c r="G14" s="52"/>
      <c r="H14" s="62"/>
      <c r="I14" s="67"/>
    </row>
    <row r="15" spans="1:9" s="19" customFormat="1" x14ac:dyDescent="0.2">
      <c r="A15" s="51" t="s">
        <v>390</v>
      </c>
      <c r="B15" s="51"/>
      <c r="C15" s="51"/>
      <c r="D15" s="51"/>
      <c r="E15" s="51"/>
      <c r="F15" s="51"/>
      <c r="G15" s="51"/>
      <c r="H15" s="51"/>
      <c r="I15" s="51"/>
    </row>
    <row r="16" spans="1:9" s="19" customFormat="1" x14ac:dyDescent="0.2"/>
    <row r="17" s="19" customFormat="1" x14ac:dyDescent="0.2"/>
    <row r="18" s="19" customFormat="1" x14ac:dyDescent="0.2"/>
    <row r="19" s="19" customFormat="1" x14ac:dyDescent="0.2"/>
    <row r="20" s="19" customFormat="1" x14ac:dyDescent="0.2"/>
    <row r="21" s="19" customFormat="1" x14ac:dyDescent="0.2"/>
    <row r="22" s="19" customFormat="1" x14ac:dyDescent="0.2"/>
    <row r="23" s="19" customFormat="1" x14ac:dyDescent="0.2"/>
    <row r="24" s="19" customFormat="1" x14ac:dyDescent="0.2"/>
    <row r="25" s="19" customFormat="1" x14ac:dyDescent="0.2"/>
    <row r="26" s="19" customFormat="1" x14ac:dyDescent="0.2"/>
    <row r="27" s="19" customFormat="1" x14ac:dyDescent="0.2"/>
    <row r="28" s="19" customFormat="1" x14ac:dyDescent="0.2"/>
    <row r="29" s="19" customFormat="1" x14ac:dyDescent="0.2"/>
    <row r="30" s="19" customFormat="1" x14ac:dyDescent="0.2"/>
    <row r="31" s="19" customFormat="1" x14ac:dyDescent="0.2"/>
    <row r="32" s="19" customFormat="1" x14ac:dyDescent="0.2"/>
    <row r="33" s="19" customFormat="1" x14ac:dyDescent="0.2"/>
    <row r="34" s="19" customFormat="1" x14ac:dyDescent="0.2"/>
  </sheetData>
  <pageMargins left="0.70866141732283472" right="0.70866141732283472" top="0.74803149606299213" bottom="0.74803149606299213" header="0.31496062992125984" footer="0.31496062992125984"/>
  <pageSetup paperSize="9" scale="93" firstPageNumber="24" fitToHeight="0" orientation="landscape"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9</vt:i4>
      </vt:variant>
    </vt:vector>
  </HeadingPairs>
  <TitlesOfParts>
    <vt:vector size="13" baseType="lpstr">
      <vt:lpstr>Доходы</vt:lpstr>
      <vt:lpstr>_params</vt:lpstr>
      <vt:lpstr>Расходы</vt:lpstr>
      <vt:lpstr>Источники</vt:lpstr>
      <vt:lpstr>Доходы!FORM_CODE</vt:lpstr>
      <vt:lpstr>Доходы!PARAMS</vt:lpstr>
      <vt:lpstr>Доходы!PERIOD</vt:lpstr>
      <vt:lpstr>Доходы!RANGE_NAMES</vt:lpstr>
      <vt:lpstr>Доходы!RBEGIN_1</vt:lpstr>
      <vt:lpstr>Доходы!REG_DATE</vt:lpstr>
      <vt:lpstr>Доходы!SRC_CODE</vt:lpstr>
      <vt:lpstr>Доходы!SRC_KIND</vt:lpstr>
      <vt:lpstr>Доходы!Заголовки_для_печати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dc:description>POI HSSF rep:2.53.0.113</dc:description>
  <cp:lastModifiedBy>Семенова Ирина Владимировна</cp:lastModifiedBy>
  <cp:lastPrinted>2023-03-20T14:06:38Z</cp:lastPrinted>
  <dcterms:created xsi:type="dcterms:W3CDTF">2021-07-13T12:43:37Z</dcterms:created>
  <dcterms:modified xsi:type="dcterms:W3CDTF">2023-03-20T14:06:45Z</dcterms:modified>
</cp:coreProperties>
</file>