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140" windowWidth="15360" windowHeight="4020"/>
  </bookViews>
  <sheets>
    <sheet name="Таблица №6" sheetId="35" r:id="rId1"/>
  </sheets>
  <definedNames>
    <definedName name="_xlnm.Print_Area" localSheetId="0">'Таблица №6'!$A$1:$H$235</definedName>
  </definedNames>
  <calcPr calcId="145621"/>
</workbook>
</file>

<file path=xl/calcChain.xml><?xml version="1.0" encoding="utf-8"?>
<calcChain xmlns="http://schemas.openxmlformats.org/spreadsheetml/2006/main">
  <c r="F133" i="35" l="1"/>
  <c r="F215" i="35" l="1"/>
  <c r="D219" i="35"/>
  <c r="D215" i="35" l="1"/>
  <c r="F199" i="35"/>
  <c r="D199" i="35" s="1"/>
  <c r="D227" i="35"/>
  <c r="D223" i="35"/>
  <c r="D211" i="35"/>
  <c r="D207" i="35"/>
  <c r="D203" i="35"/>
  <c r="G133" i="35"/>
  <c r="G52" i="35"/>
  <c r="H181" i="35"/>
  <c r="F181" i="35"/>
  <c r="H169" i="35"/>
  <c r="E169" i="35"/>
  <c r="F169" i="35"/>
  <c r="F157" i="35"/>
  <c r="E157" i="35"/>
  <c r="H157" i="35"/>
  <c r="H15" i="35" s="1"/>
  <c r="H19" i="35" s="1"/>
  <c r="H10" i="35" l="1"/>
  <c r="H14" i="35" s="1"/>
  <c r="F194" i="35"/>
  <c r="G15" i="35"/>
  <c r="E115" i="35"/>
  <c r="D194" i="35" l="1"/>
  <c r="F198" i="35"/>
  <c r="D198" i="35" s="1"/>
  <c r="G19" i="35"/>
  <c r="G10" i="35"/>
  <c r="G14" i="35" s="1"/>
  <c r="F52" i="35"/>
  <c r="D52" i="35" s="1"/>
  <c r="E20" i="35"/>
  <c r="E15" i="35" s="1"/>
  <c r="F20" i="35"/>
  <c r="D189" i="35"/>
  <c r="D185" i="35"/>
  <c r="D181" i="35"/>
  <c r="D177" i="35"/>
  <c r="D173" i="35"/>
  <c r="D169" i="35"/>
  <c r="D165" i="35"/>
  <c r="D161" i="35"/>
  <c r="D157" i="35"/>
  <c r="D153" i="35"/>
  <c r="D149" i="35"/>
  <c r="D145" i="35"/>
  <c r="D141" i="35"/>
  <c r="D137" i="35"/>
  <c r="D133" i="35"/>
  <c r="D129" i="35"/>
  <c r="D125" i="35"/>
  <c r="D122" i="35"/>
  <c r="D119" i="35"/>
  <c r="D115" i="35"/>
  <c r="D108" i="35"/>
  <c r="D104" i="35"/>
  <c r="D100" i="35"/>
  <c r="D96" i="35"/>
  <c r="D92" i="35"/>
  <c r="D88" i="35"/>
  <c r="D84" i="35"/>
  <c r="D80" i="35"/>
  <c r="D79" i="35"/>
  <c r="D78" i="35"/>
  <c r="D77" i="35"/>
  <c r="D76" i="35"/>
  <c r="D72" i="35"/>
  <c r="D68" i="35"/>
  <c r="D64" i="35"/>
  <c r="D60" i="35"/>
  <c r="D56" i="35"/>
  <c r="D48" i="35"/>
  <c r="D44" i="35"/>
  <c r="D40" i="35"/>
  <c r="D36" i="35"/>
  <c r="D32" i="35"/>
  <c r="D28" i="35"/>
  <c r="D24" i="35"/>
  <c r="E19" i="35" l="1"/>
  <c r="E10" i="35"/>
  <c r="E14" i="35" s="1"/>
  <c r="F15" i="35"/>
  <c r="D20" i="35"/>
  <c r="D15" i="35" l="1"/>
  <c r="F10" i="35"/>
  <c r="F19" i="35"/>
  <c r="D19" i="35" s="1"/>
  <c r="F14" i="35" l="1"/>
  <c r="D14" i="35" s="1"/>
  <c r="D10" i="35"/>
</calcChain>
</file>

<file path=xl/sharedStrings.xml><?xml version="1.0" encoding="utf-8"?>
<sst xmlns="http://schemas.openxmlformats.org/spreadsheetml/2006/main" count="140" uniqueCount="85">
  <si>
    <t>Годы реализации</t>
  </si>
  <si>
    <t>Всего</t>
  </si>
  <si>
    <t>Федеральный бюджет</t>
  </si>
  <si>
    <t>Областной бюджет Ленинградской области</t>
  </si>
  <si>
    <t>Строительство (реконструкция), включая проектирование, автомобильных дорог общего пользования местного значения</t>
  </si>
  <si>
    <t>Комитет по дорожному хозяйству Ленинградской области</t>
  </si>
  <si>
    <t xml:space="preserve">Местные бюджеты </t>
  </si>
  <si>
    <t xml:space="preserve">Прочие источники </t>
  </si>
  <si>
    <t>Наименование государственной программы, подпрограммы, основного мепроприятия, проекта</t>
  </si>
  <si>
    <t>Ответственный исполнитель, соисполнитель, участник</t>
  </si>
  <si>
    <t>Сведения о фактических расходах на реализацию государственной программы</t>
  </si>
  <si>
    <t>Фактическое финансирование (тыс.руб. )</t>
  </si>
  <si>
    <t>Государственная программа Ленинградской области "Развитие транспортной системы Ленинградской области"</t>
  </si>
  <si>
    <t>Комитет Ленинградской области по транспорту</t>
  </si>
  <si>
    <t>Проектная сать</t>
  </si>
  <si>
    <t>Федеральный (региональный) проект "Региональная и местная дорожная сеть" в том числе:</t>
  </si>
  <si>
    <t>Итого</t>
  </si>
  <si>
    <t>2022-2025</t>
  </si>
  <si>
    <t>Строительство автомобильных дорог общего пользования регионального и межмуниципального значения</t>
  </si>
  <si>
    <t>Реконструкция автомобильных дорог общего пользования регионального и межмуниципального значения</t>
  </si>
  <si>
    <t>Развитие инфраструктуры дорожного хозяйства</t>
  </si>
  <si>
    <t>Капитальный ремонт  автомобильных дорог общего пользования регионального регионального и межмуниципального значения</t>
  </si>
  <si>
    <t>Ремонт автомобильных дорог общего пользования регионального  и межмуниципального значения</t>
  </si>
  <si>
    <t xml:space="preserve">Финансовое обеспечение дорожной деятельности в рамках реализации национального проекта "Безопасные качественные дороги" </t>
  </si>
  <si>
    <t xml:space="preserve"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 </t>
  </si>
  <si>
    <t>2022-2024</t>
  </si>
  <si>
    <t>Мероприятия, направленные на достижения цели федеральногопроекта "Региональная и местная дорожная сеть", в том числе:</t>
  </si>
  <si>
    <t>Строительство  автомобильных дорог общего пользования регионального и межмуниципального значения</t>
  </si>
  <si>
    <t>Строительство подъезда к ТПУ "Кудрово" с реконструкцией транспортной развязки на км 12+575 автомобильной дороги Р-21 "Кола"</t>
  </si>
  <si>
    <t xml:space="preserve"> 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</si>
  <si>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Реконструкция автомобильной дороги общего пользования регионального значения "Санкт-Петербург - Колтуши" во Всеволожском районе Ленинградской области, этап №3, этап №4</t>
  </si>
  <si>
    <t>Содержание автомобильных дорог общего пользования регионального и межмуниципального значения</t>
  </si>
  <si>
    <t>Капитальный ремонт автомобильных дорог общего пользования регионального и межмуниципального значения</t>
  </si>
  <si>
    <t>Ремонт автомобильных дорог общего пользования регионального и межмуниципального значения</t>
  </si>
  <si>
    <t>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</si>
  <si>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Кадастровые работы</t>
  </si>
  <si>
    <t>Разработка и реализация проектов оснащения объектов транспортной инфраструктуры Ленинградской области техническими средствами обеспечения транспортной безопасности</t>
  </si>
  <si>
    <t>Оценка уязвимости объектов транспортной инфраструктуры Ленинградской области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</si>
  <si>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</si>
  <si>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Федеральный (региональный) проект "Содействие развитию автомобильных дорог регионального, межмуниципального и местного значения", в том числе:</t>
  </si>
  <si>
    <t>2023</t>
  </si>
  <si>
    <t>2024</t>
  </si>
  <si>
    <t>2025</t>
  </si>
  <si>
    <t>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межмуниципального, местного значения. Строительство (реконструкция) автомобильных дорог общего пользования регионального и межмуниципального значения</t>
  </si>
  <si>
    <t>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межмуниципального, местного значения. Ремонт автомобильных дорог общего пользования регионального и межмуниципального значения</t>
  </si>
  <si>
    <t xml:space="preserve">Федеральный (региональный) проект "Общесистемные меры развития дорожного хозяйства" </t>
  </si>
  <si>
    <t xml:space="preserve">Федеральный (региональный) проект "Безопасность дорожного движения" </t>
  </si>
  <si>
    <t>Мероприятия, направленные на достижение цели федерального  проекта "Безопасность дорожного движения", в том числе:</t>
  </si>
  <si>
    <t xml:space="preserve">Комитет Ленинградской области по транспорту, Комитет по дорожному хозяйству Ленинградской области, Комитет по строительству Ленинградской области </t>
  </si>
  <si>
    <t>Организация и проведение конкурса профессионального мастерства водителей автобусов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</si>
  <si>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</si>
  <si>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Обследование трасс регулярных автобусных маршрутов на соответствие требованиям обеспечения БДД</t>
  </si>
  <si>
    <t xml:space="preserve"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 </t>
  </si>
  <si>
    <t>Субсидии на строительство (реконструкцию) объектов транспортной инфраструктуры, включая их проектирование</t>
  </si>
  <si>
    <t xml:space="preserve">Комитет по строительству Ленинградской области </t>
  </si>
  <si>
    <t>Мероприятия, направленные на достижение цели федерального проекта "Информационно-аналитическое и научное обеспечение развития транспортной системы", том числе:</t>
  </si>
  <si>
    <t>Субсидии автономной некоммерческой организации "Дирекция по развитию транспортной системы Санкт-Петербурга и Ленинградской области"*</t>
  </si>
  <si>
    <t>Развитие информационных систем на общественном транспорте</t>
  </si>
  <si>
    <t>Развитие заправочной инфраструктуры компримированного природного газа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</si>
  <si>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</si>
  <si>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</si>
  <si>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Федеральный проект  "Электроавтомобиль и водородный автомобиль"</t>
  </si>
  <si>
    <t xml:space="preserve">Комитет экономического развития и инвестиционной деятельности Ленинградской области </t>
  </si>
  <si>
    <t>Процессная часть</t>
  </si>
  <si>
    <t>Комитет по дорожному хозяйству Ленинградской области                               Комитет Ленинградской области по транспорту                      Управление Ленинградской области по государственному техническому надзору и контролю</t>
  </si>
  <si>
    <t>Комплекс процессных мероприятий  "Создание условий для осуществления дорожной деятельности", в том числе:</t>
  </si>
  <si>
    <t>Комитет по дорожному хозяйству Ленинградской области, Управление Ленинградской области по государственному техническому надзору и контролю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</si>
  <si>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</si>
  <si>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Обеспечение деятельности (услуги, работы) государственных учреждений ГКУ  "Ленавтодор " и ГКУ "ЦБДД"</t>
  </si>
  <si>
    <t>Обеспечение деятельности государственных инженеров-инспекторов гостехнадзора</t>
  </si>
  <si>
    <t>Комплекс процессных мероприятий  "Обеспечение устойчивого функционирования и совершенствования системы транспортного обслуживания населения  Ленинградской области", в том числе:</t>
  </si>
  <si>
    <t xml:space="preserve">Обеспечение деятельности (услуги, работы) государственных учреждений </t>
  </si>
  <si>
    <t>Выполнение работ, связанных с организацией транспортного обслуживания населения</t>
  </si>
  <si>
    <t>Изготовление нагрудного знака и удостоверения к Почетному званию Ленинградской области «Почетный работник транспорта Ленинградской области»</t>
  </si>
  <si>
    <t>Единовременные денежные выплаты лицам, удостоенным Почетного звания Ленинградской области Почетный работник транспорта Ленинградской области</t>
  </si>
  <si>
    <t>Субсидии бюджету Санкт-Петербурга на реализацию мероприятий по изъятию земельных участков для государственных нужд в целях строительства участка Лахтинско-Правобережной линии метро до станции "Кудрово"</t>
  </si>
  <si>
    <t xml:space="preserve">Приведение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
</t>
  </si>
  <si>
    <t xml:space="preserve">                       </t>
  </si>
  <si>
    <t xml:space="preserve">                                    </t>
  </si>
  <si>
    <t xml:space="preserve">                                                         </t>
  </si>
  <si>
    <t xml:space="preserve">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</si>
  <si>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</t>
  </si>
  <si>
    <t>Федеральный проект «Развитие рынка природного газа как моторного топлива» , в том числе:</t>
  </si>
  <si>
    <t xml:space="preserve">Мероприятия, направленные нас достижение цели федерального проекта «Развитие рынка природного газа как моторного топлива» </t>
  </si>
  <si>
    <t xml:space="preserve">Таблица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</si>
</sst>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"/>
    <numFmt numFmtId="167" formatCode="#,##0.00000"/>
    <numFmt numFmtId="168" formatCode="0.0"/>
    <numFmt numFmtId="169" formatCode="0.00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164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5" fillId="0" borderId="0"/>
  </cellStyleXfs>
  <cellXfs count="108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/>
    <xf numFmtId="2" fontId="2" fillId="2" borderId="0" xfId="0" applyNumberFormat="1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/>
    <xf numFmtId="0" fontId="1" fillId="0" borderId="0" xfId="0" applyFont="1"/>
    <xf numFmtId="166" fontId="1" fillId="0" borderId="0" xfId="0" applyNumberFormat="1" applyFont="1"/>
    <xf numFmtId="167" fontId="4" fillId="0" borderId="0" xfId="0" applyNumberFormat="1" applyFont="1"/>
    <xf numFmtId="167" fontId="1" fillId="0" borderId="0" xfId="0" applyNumberFormat="1" applyFont="1"/>
    <xf numFmtId="166" fontId="1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4" fillId="0" borderId="0" xfId="0" applyNumberFormat="1" applyFont="1"/>
    <xf numFmtId="0" fontId="2" fillId="2" borderId="0" xfId="0" applyFont="1" applyFill="1" applyAlignment="1"/>
    <xf numFmtId="2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166" fontId="1" fillId="2" borderId="0" xfId="0" applyNumberFormat="1" applyFont="1" applyFill="1"/>
    <xf numFmtId="0" fontId="9" fillId="2" borderId="0" xfId="0" applyFont="1" applyFill="1"/>
    <xf numFmtId="0" fontId="9" fillId="0" borderId="0" xfId="0" applyFont="1"/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68" fontId="9" fillId="0" borderId="1" xfId="0" applyNumberFormat="1" applyFont="1" applyFill="1" applyBorder="1" applyAlignment="1">
      <alignment horizontal="center" vertical="center" wrapText="1"/>
    </xf>
    <xf numFmtId="168" fontId="10" fillId="0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168" fontId="9" fillId="0" borderId="8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" fontId="9" fillId="0" borderId="8" xfId="0" applyNumberFormat="1" applyFont="1" applyFill="1" applyBorder="1" applyAlignment="1">
      <alignment horizontal="center" vertical="center" wrapText="1"/>
    </xf>
    <xf numFmtId="168" fontId="9" fillId="0" borderId="0" xfId="0" applyNumberFormat="1" applyFont="1" applyFill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166" fontId="9" fillId="0" borderId="8" xfId="0" applyNumberFormat="1" applyFont="1" applyFill="1" applyBorder="1" applyAlignment="1">
      <alignment horizontal="center" vertical="center" wrapText="1"/>
    </xf>
    <xf numFmtId="168" fontId="9" fillId="0" borderId="12" xfId="0" applyNumberFormat="1" applyFont="1" applyFill="1" applyBorder="1" applyAlignment="1">
      <alignment horizontal="center" vertical="center" wrapText="1"/>
    </xf>
    <xf numFmtId="168" fontId="9" fillId="0" borderId="13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 applyProtection="1">
      <alignment horizontal="center" vertical="center" wrapText="1"/>
    </xf>
    <xf numFmtId="168" fontId="9" fillId="0" borderId="7" xfId="0" applyNumberFormat="1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166" fontId="3" fillId="0" borderId="0" xfId="0" applyNumberFormat="1" applyFont="1" applyFill="1" applyBorder="1" applyAlignment="1">
      <alignment horizontal="center" vertical="center" wrapText="1"/>
    </xf>
    <xf numFmtId="169" fontId="9" fillId="0" borderId="1" xfId="0" applyNumberFormat="1" applyFont="1" applyFill="1" applyBorder="1" applyAlignment="1">
      <alignment horizontal="center" vertical="center" wrapText="1"/>
    </xf>
    <xf numFmtId="168" fontId="9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/>
    <xf numFmtId="1" fontId="3" fillId="0" borderId="0" xfId="0" applyNumberFormat="1" applyFont="1" applyFill="1" applyBorder="1" applyAlignment="1">
      <alignment horizontal="center" vertical="center" wrapText="1"/>
    </xf>
    <xf numFmtId="166" fontId="12" fillId="0" borderId="0" xfId="0" applyNumberFormat="1" applyFont="1" applyFill="1" applyBorder="1" applyAlignment="1">
      <alignment horizontal="center" vertical="center" wrapText="1"/>
    </xf>
    <xf numFmtId="168" fontId="10" fillId="0" borderId="8" xfId="0" applyNumberFormat="1" applyFont="1" applyFill="1" applyBorder="1" applyAlignment="1">
      <alignment horizontal="center" vertical="center" wrapText="1"/>
    </xf>
    <xf numFmtId="168" fontId="9" fillId="0" borderId="1" xfId="0" applyNumberFormat="1" applyFont="1" applyFill="1" applyBorder="1"/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9" fillId="3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2" fontId="9" fillId="0" borderId="7" xfId="0" applyNumberFormat="1" applyFont="1" applyFill="1" applyBorder="1" applyAlignment="1">
      <alignment horizontal="center" vertical="center" wrapText="1"/>
    </xf>
    <xf numFmtId="2" fontId="9" fillId="0" borderId="11" xfId="0" applyNumberFormat="1" applyFont="1" applyFill="1" applyBorder="1" applyAlignment="1">
      <alignment horizontal="center" vertical="center" wrapText="1"/>
    </xf>
    <xf numFmtId="2" fontId="9" fillId="0" borderId="8" xfId="0" applyNumberFormat="1" applyFont="1" applyFill="1" applyBorder="1" applyAlignment="1">
      <alignment horizontal="center" vertical="center" wrapText="1"/>
    </xf>
    <xf numFmtId="2" fontId="9" fillId="0" borderId="7" xfId="0" applyNumberFormat="1" applyFont="1" applyFill="1" applyBorder="1" applyAlignment="1">
      <alignment horizontal="left" vertical="center" wrapText="1"/>
    </xf>
    <xf numFmtId="2" fontId="9" fillId="0" borderId="11" xfId="0" applyNumberFormat="1" applyFont="1" applyFill="1" applyBorder="1" applyAlignment="1">
      <alignment horizontal="left" vertical="center" wrapText="1"/>
    </xf>
    <xf numFmtId="2" fontId="9" fillId="0" borderId="8" xfId="0" applyNumberFormat="1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2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/>
    <xf numFmtId="0" fontId="4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</cellXfs>
  <cellStyles count="5">
    <cellStyle name="Денежный 2" xfId="2"/>
    <cellStyle name="Обычный" xfId="0" builtinId="0"/>
    <cellStyle name="Обычный 3" xfId="1"/>
    <cellStyle name="Обычный 4" xfId="4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6"/>
  <sheetViews>
    <sheetView tabSelected="1" view="pageBreakPreview" zoomScale="86" zoomScaleNormal="68" zoomScaleSheetLayoutView="86" workbookViewId="0">
      <pane xSplit="2" ySplit="9" topLeftCell="C217" activePane="bottomRight" state="frozen"/>
      <selection pane="topRight" activeCell="C1" sqref="C1"/>
      <selection pane="bottomLeft" activeCell="A9" sqref="A9"/>
      <selection pane="bottomRight" activeCell="Q219" sqref="Q219"/>
    </sheetView>
  </sheetViews>
  <sheetFormatPr defaultColWidth="14.5703125" defaultRowHeight="15" x14ac:dyDescent="0.25"/>
  <cols>
    <col min="1" max="1" width="29.140625" style="6" customWidth="1"/>
    <col min="2" max="2" width="28.7109375" style="6" customWidth="1"/>
    <col min="3" max="3" width="15.85546875" style="6" customWidth="1"/>
    <col min="4" max="4" width="16.5703125" style="6" customWidth="1"/>
    <col min="5" max="5" width="16.85546875" style="6" customWidth="1"/>
    <col min="6" max="6" width="16.7109375" style="6" customWidth="1"/>
    <col min="7" max="7" width="17" style="6" customWidth="1"/>
    <col min="8" max="8" width="16.42578125" style="18" customWidth="1"/>
    <col min="9" max="9" width="14.5703125" style="6"/>
    <col min="10" max="10" width="14.5703125" style="6" customWidth="1"/>
    <col min="11" max="16384" width="14.5703125" style="6"/>
  </cols>
  <sheetData>
    <row r="1" spans="1:15" x14ac:dyDescent="0.25">
      <c r="D1" s="96"/>
      <c r="E1" s="97"/>
      <c r="F1" s="97"/>
      <c r="G1" s="97"/>
      <c r="H1" s="97"/>
    </row>
    <row r="2" spans="1:15" ht="24.75" customHeight="1" x14ac:dyDescent="0.25">
      <c r="A2" s="5"/>
      <c r="B2" s="5"/>
      <c r="C2" s="5"/>
      <c r="D2" s="5"/>
      <c r="E2" s="5"/>
      <c r="F2" s="98" t="s">
        <v>84</v>
      </c>
      <c r="G2" s="98"/>
      <c r="H2" s="98"/>
      <c r="I2" s="5"/>
    </row>
    <row r="3" spans="1:15" ht="21.75" customHeight="1" x14ac:dyDescent="0.25">
      <c r="A3" s="5"/>
      <c r="B3" s="95"/>
      <c r="C3" s="95"/>
      <c r="D3" s="19"/>
      <c r="E3" s="19"/>
      <c r="F3" s="99"/>
      <c r="G3" s="99"/>
      <c r="H3" s="99"/>
      <c r="I3" s="13"/>
    </row>
    <row r="4" spans="1:15" ht="33" customHeight="1" x14ac:dyDescent="0.25">
      <c r="A4" s="5"/>
      <c r="B4" s="100" t="s">
        <v>10</v>
      </c>
      <c r="C4" s="100"/>
      <c r="D4" s="100"/>
      <c r="E4" s="100"/>
      <c r="F4" s="100"/>
      <c r="G4" s="5"/>
      <c r="H4" s="17"/>
      <c r="I4" s="1"/>
    </row>
    <row r="5" spans="1:15" ht="20.25" customHeight="1" x14ac:dyDescent="0.25">
      <c r="A5" s="5"/>
      <c r="B5" s="15"/>
      <c r="C5" s="15"/>
      <c r="D5" s="15"/>
      <c r="E5" s="15"/>
      <c r="F5" s="15"/>
      <c r="G5" s="5"/>
      <c r="H5" s="17"/>
      <c r="I5" s="1"/>
    </row>
    <row r="6" spans="1:15" ht="3.75" customHeight="1" x14ac:dyDescent="0.25">
      <c r="A6" s="5"/>
      <c r="B6" s="5"/>
      <c r="C6" s="5"/>
      <c r="D6" s="5"/>
      <c r="E6" s="5"/>
      <c r="F6" s="94"/>
      <c r="G6" s="94"/>
      <c r="H6" s="94"/>
      <c r="I6" s="2"/>
    </row>
    <row r="7" spans="1:15" ht="33" customHeight="1" x14ac:dyDescent="0.25">
      <c r="A7" s="107" t="s">
        <v>8</v>
      </c>
      <c r="B7" s="107" t="s">
        <v>9</v>
      </c>
      <c r="C7" s="107" t="s">
        <v>0</v>
      </c>
      <c r="D7" s="107" t="s">
        <v>11</v>
      </c>
      <c r="E7" s="107"/>
      <c r="F7" s="107"/>
      <c r="G7" s="107"/>
      <c r="H7" s="107"/>
      <c r="I7" s="3"/>
    </row>
    <row r="8" spans="1:15" ht="71.25" customHeight="1" x14ac:dyDescent="0.25">
      <c r="A8" s="107"/>
      <c r="B8" s="107"/>
      <c r="C8" s="107"/>
      <c r="D8" s="39" t="s">
        <v>1</v>
      </c>
      <c r="E8" s="39" t="s">
        <v>2</v>
      </c>
      <c r="F8" s="39" t="s">
        <v>3</v>
      </c>
      <c r="G8" s="39" t="s">
        <v>6</v>
      </c>
      <c r="H8" s="39" t="s">
        <v>7</v>
      </c>
      <c r="I8" s="14"/>
      <c r="J8" s="92"/>
      <c r="K8" s="90"/>
    </row>
    <row r="9" spans="1:15" ht="24.75" customHeight="1" x14ac:dyDescent="0.25">
      <c r="A9" s="26">
        <v>1</v>
      </c>
      <c r="B9" s="26">
        <v>2</v>
      </c>
      <c r="C9" s="26">
        <v>3</v>
      </c>
      <c r="D9" s="26">
        <v>4</v>
      </c>
      <c r="E9" s="26">
        <v>5</v>
      </c>
      <c r="F9" s="26">
        <v>6</v>
      </c>
      <c r="G9" s="26">
        <v>7</v>
      </c>
      <c r="H9" s="26">
        <v>8</v>
      </c>
      <c r="I9" s="50"/>
      <c r="J9" s="92"/>
      <c r="K9" s="90"/>
    </row>
    <row r="10" spans="1:15" ht="25.5" customHeight="1" x14ac:dyDescent="0.25">
      <c r="A10" s="101" t="s">
        <v>12</v>
      </c>
      <c r="B10" s="102"/>
      <c r="C10" s="44">
        <v>2022</v>
      </c>
      <c r="D10" s="45">
        <f t="shared" ref="D10:D19" si="0">H10+G10+F10+E10</f>
        <v>23608838.89133</v>
      </c>
      <c r="E10" s="45">
        <f>E15+E194</f>
        <v>5180546.41</v>
      </c>
      <c r="F10" s="45">
        <f>F15+F194</f>
        <v>17830871.510000002</v>
      </c>
      <c r="G10" s="45">
        <f>G15+G194</f>
        <v>185557.07132999998</v>
      </c>
      <c r="H10" s="45">
        <f>H15+H194</f>
        <v>411863.9</v>
      </c>
      <c r="I10" s="51"/>
      <c r="J10" s="93"/>
      <c r="K10" s="91"/>
      <c r="L10" s="7"/>
      <c r="M10" s="7"/>
      <c r="N10" s="7"/>
      <c r="O10" s="7"/>
    </row>
    <row r="11" spans="1:15" ht="22.5" customHeight="1" x14ac:dyDescent="0.25">
      <c r="A11" s="103"/>
      <c r="B11" s="104"/>
      <c r="C11" s="44">
        <v>2023</v>
      </c>
      <c r="D11" s="45"/>
      <c r="E11" s="45"/>
      <c r="F11" s="45"/>
      <c r="G11" s="45"/>
      <c r="H11" s="45"/>
      <c r="I11" s="51"/>
      <c r="J11" s="20"/>
      <c r="K11" s="21"/>
      <c r="L11" s="7"/>
      <c r="M11" s="7"/>
      <c r="N11" s="7"/>
      <c r="O11" s="7"/>
    </row>
    <row r="12" spans="1:15" ht="22.5" customHeight="1" x14ac:dyDescent="0.25">
      <c r="A12" s="103"/>
      <c r="B12" s="104"/>
      <c r="C12" s="44">
        <v>2024</v>
      </c>
      <c r="D12" s="45"/>
      <c r="E12" s="45"/>
      <c r="F12" s="45"/>
      <c r="G12" s="45"/>
      <c r="H12" s="45"/>
      <c r="I12" s="51"/>
      <c r="J12" s="25"/>
      <c r="K12" s="24"/>
      <c r="L12" s="7"/>
      <c r="M12" s="7"/>
      <c r="N12" s="7"/>
      <c r="O12" s="7"/>
    </row>
    <row r="13" spans="1:15" ht="20.25" customHeight="1" x14ac:dyDescent="0.25">
      <c r="A13" s="103"/>
      <c r="B13" s="104"/>
      <c r="C13" s="44">
        <v>2025</v>
      </c>
      <c r="D13" s="45"/>
      <c r="E13" s="45"/>
      <c r="F13" s="45"/>
      <c r="G13" s="45"/>
      <c r="H13" s="45"/>
      <c r="I13" s="51"/>
      <c r="J13" s="23"/>
      <c r="K13" s="22"/>
      <c r="L13" s="7"/>
      <c r="M13" s="7"/>
      <c r="N13" s="7"/>
      <c r="O13" s="7"/>
    </row>
    <row r="14" spans="1:15" ht="20.25" customHeight="1" x14ac:dyDescent="0.25">
      <c r="A14" s="105"/>
      <c r="B14" s="106"/>
      <c r="C14" s="44" t="s">
        <v>17</v>
      </c>
      <c r="D14" s="45">
        <f t="shared" si="0"/>
        <v>23608838.89133</v>
      </c>
      <c r="E14" s="45">
        <f>SUM(E10:E13)</f>
        <v>5180546.41</v>
      </c>
      <c r="F14" s="45">
        <f>SUM(F10:F13)</f>
        <v>17830871.510000002</v>
      </c>
      <c r="G14" s="45">
        <f>SUM(G10:G13)</f>
        <v>185557.07132999998</v>
      </c>
      <c r="H14" s="45">
        <f>SUM(H10:H13)</f>
        <v>411863.9</v>
      </c>
      <c r="I14" s="51"/>
      <c r="J14" s="58"/>
      <c r="K14" s="57"/>
      <c r="L14" s="7"/>
      <c r="M14" s="7"/>
      <c r="N14" s="7"/>
      <c r="O14" s="7"/>
    </row>
    <row r="15" spans="1:15" ht="18" customHeight="1" x14ac:dyDescent="0.25">
      <c r="A15" s="101" t="s">
        <v>14</v>
      </c>
      <c r="B15" s="102"/>
      <c r="C15" s="44">
        <v>2022</v>
      </c>
      <c r="D15" s="45">
        <f t="shared" si="0"/>
        <v>22581294.94424</v>
      </c>
      <c r="E15" s="45">
        <f>E20+E52+E115+E125+E129+E133+E157+E169+E181+E189</f>
        <v>5180546.41</v>
      </c>
      <c r="F15" s="45">
        <f>F20+F52+F115+F125+F129+F133+F157+F169+F181+F189</f>
        <v>16803327.562910002</v>
      </c>
      <c r="G15" s="45">
        <f>G20+G52+G115+G125+G129+G133+G157+G169+G181+G189</f>
        <v>185557.07132999998</v>
      </c>
      <c r="H15" s="45">
        <f t="shared" ref="H15" si="1">H20+H52+H115+H125+H129+H133+H157+H169+H181+H189</f>
        <v>411863.9</v>
      </c>
      <c r="I15" s="51"/>
      <c r="J15" s="7"/>
      <c r="K15" s="7"/>
      <c r="L15" s="7"/>
      <c r="M15" s="7"/>
      <c r="N15" s="7"/>
      <c r="O15" s="7"/>
    </row>
    <row r="16" spans="1:15" ht="16.5" customHeight="1" x14ac:dyDescent="0.25">
      <c r="A16" s="103"/>
      <c r="B16" s="104"/>
      <c r="C16" s="44">
        <v>2023</v>
      </c>
      <c r="D16" s="45"/>
      <c r="E16" s="45"/>
      <c r="F16" s="45"/>
      <c r="G16" s="45"/>
      <c r="H16" s="45"/>
      <c r="I16" s="51"/>
      <c r="J16" s="7"/>
      <c r="K16" s="7"/>
      <c r="L16" s="7"/>
      <c r="M16" s="7"/>
      <c r="N16" s="7"/>
      <c r="O16" s="7"/>
    </row>
    <row r="17" spans="1:15" ht="18.75" customHeight="1" x14ac:dyDescent="0.25">
      <c r="A17" s="103"/>
      <c r="B17" s="104"/>
      <c r="C17" s="44">
        <v>2024</v>
      </c>
      <c r="D17" s="45"/>
      <c r="E17" s="45"/>
      <c r="F17" s="45"/>
      <c r="G17" s="45"/>
      <c r="H17" s="45"/>
      <c r="I17" s="51"/>
      <c r="J17" s="7"/>
      <c r="K17" s="7"/>
      <c r="L17" s="7"/>
      <c r="M17" s="7"/>
      <c r="N17" s="7"/>
      <c r="O17" s="7"/>
    </row>
    <row r="18" spans="1:15" ht="18.75" customHeight="1" x14ac:dyDescent="0.25">
      <c r="A18" s="103"/>
      <c r="B18" s="104"/>
      <c r="C18" s="44">
        <v>2025</v>
      </c>
      <c r="D18" s="45"/>
      <c r="E18" s="45"/>
      <c r="F18" s="45"/>
      <c r="G18" s="45"/>
      <c r="H18" s="45"/>
      <c r="I18" s="51"/>
      <c r="J18" s="7"/>
      <c r="K18" s="7"/>
      <c r="L18" s="7"/>
      <c r="M18" s="7"/>
      <c r="N18" s="7"/>
      <c r="O18" s="7"/>
    </row>
    <row r="19" spans="1:15" ht="18.75" customHeight="1" x14ac:dyDescent="0.25">
      <c r="A19" s="105"/>
      <c r="B19" s="106"/>
      <c r="C19" s="44" t="s">
        <v>17</v>
      </c>
      <c r="D19" s="45">
        <f t="shared" si="0"/>
        <v>22581294.94424</v>
      </c>
      <c r="E19" s="45">
        <f>SUM(E15:E18)</f>
        <v>5180546.41</v>
      </c>
      <c r="F19" s="45">
        <f>SUM(F15:F18)</f>
        <v>16803327.562910002</v>
      </c>
      <c r="G19" s="45">
        <f>SUM(G15:G18)</f>
        <v>185557.07132999998</v>
      </c>
      <c r="H19" s="45">
        <f>SUM(H15:H18)</f>
        <v>411863.9</v>
      </c>
      <c r="I19" s="51"/>
      <c r="J19" s="7"/>
      <c r="K19" s="7"/>
      <c r="L19" s="7"/>
      <c r="M19" s="7"/>
      <c r="N19" s="7"/>
      <c r="O19" s="7"/>
    </row>
    <row r="20" spans="1:15" ht="27" customHeight="1" x14ac:dyDescent="0.25">
      <c r="A20" s="61" t="s">
        <v>15</v>
      </c>
      <c r="B20" s="64" t="s">
        <v>5</v>
      </c>
      <c r="C20" s="26">
        <v>2022</v>
      </c>
      <c r="D20" s="27">
        <f>H20+G20+F20+E20</f>
        <v>6177383.3864099998</v>
      </c>
      <c r="E20" s="27">
        <f>E24+E28+E32+E36+E40+E44+E48</f>
        <v>3219180</v>
      </c>
      <c r="F20" s="27">
        <f>F24+F28+F32+F36+F40+F44+F48</f>
        <v>2958203.3864100003</v>
      </c>
      <c r="G20" s="28"/>
      <c r="H20" s="28"/>
      <c r="I20" s="46"/>
      <c r="J20" s="7"/>
      <c r="K20" s="7"/>
      <c r="L20" s="7"/>
      <c r="M20" s="7"/>
      <c r="N20" s="7"/>
    </row>
    <row r="21" spans="1:15" ht="22.5" customHeight="1" x14ac:dyDescent="0.25">
      <c r="A21" s="62"/>
      <c r="B21" s="65"/>
      <c r="C21" s="26">
        <v>2023</v>
      </c>
      <c r="D21" s="27"/>
      <c r="E21" s="27"/>
      <c r="F21" s="27"/>
      <c r="G21" s="28"/>
      <c r="H21" s="28"/>
      <c r="I21" s="46"/>
      <c r="J21" s="7"/>
      <c r="K21" s="7"/>
      <c r="L21" s="7"/>
      <c r="M21" s="7"/>
      <c r="N21" s="7"/>
    </row>
    <row r="22" spans="1:15" ht="23.25" customHeight="1" x14ac:dyDescent="0.25">
      <c r="A22" s="62"/>
      <c r="B22" s="65"/>
      <c r="C22" s="26">
        <v>2024</v>
      </c>
      <c r="D22" s="27"/>
      <c r="E22" s="27"/>
      <c r="F22" s="27"/>
      <c r="G22" s="28"/>
      <c r="H22" s="28"/>
      <c r="I22" s="46"/>
      <c r="J22" s="7"/>
      <c r="K22" s="7"/>
      <c r="L22" s="7"/>
      <c r="M22" s="7"/>
      <c r="N22" s="7"/>
    </row>
    <row r="23" spans="1:15" ht="25.5" customHeight="1" x14ac:dyDescent="0.25">
      <c r="A23" s="63"/>
      <c r="B23" s="66"/>
      <c r="C23" s="26">
        <v>2025</v>
      </c>
      <c r="D23" s="27"/>
      <c r="E23" s="27"/>
      <c r="F23" s="27"/>
      <c r="G23" s="28"/>
      <c r="H23" s="28"/>
      <c r="I23" s="46"/>
      <c r="J23" s="7"/>
      <c r="K23" s="7"/>
      <c r="L23" s="7"/>
      <c r="M23" s="7"/>
      <c r="N23" s="7"/>
    </row>
    <row r="24" spans="1:15" ht="26.25" customHeight="1" x14ac:dyDescent="0.25">
      <c r="A24" s="61" t="s">
        <v>18</v>
      </c>
      <c r="B24" s="64" t="s">
        <v>5</v>
      </c>
      <c r="C24" s="26">
        <v>2022</v>
      </c>
      <c r="D24" s="27">
        <f t="shared" ref="D24:D79" si="2">H24+G24+F24+E24</f>
        <v>708.98131000000001</v>
      </c>
      <c r="E24" s="27"/>
      <c r="F24" s="27">
        <v>708.98131000000001</v>
      </c>
      <c r="G24" s="27"/>
      <c r="H24" s="27"/>
      <c r="I24" s="46"/>
      <c r="J24" s="7"/>
      <c r="K24" s="7"/>
      <c r="L24" s="7"/>
      <c r="M24" s="7"/>
      <c r="N24" s="7"/>
    </row>
    <row r="25" spans="1:15" ht="23.25" customHeight="1" x14ac:dyDescent="0.25">
      <c r="A25" s="62"/>
      <c r="B25" s="65"/>
      <c r="C25" s="26">
        <v>2023</v>
      </c>
      <c r="D25" s="27"/>
      <c r="E25" s="27"/>
      <c r="F25" s="27"/>
      <c r="G25" s="27"/>
      <c r="H25" s="27"/>
      <c r="I25" s="46"/>
      <c r="J25" s="7"/>
      <c r="K25" s="7"/>
      <c r="L25" s="7"/>
      <c r="M25" s="7"/>
      <c r="N25" s="7"/>
    </row>
    <row r="26" spans="1:15" ht="23.25" customHeight="1" x14ac:dyDescent="0.25">
      <c r="A26" s="62"/>
      <c r="B26" s="65"/>
      <c r="C26" s="26">
        <v>2024</v>
      </c>
      <c r="D26" s="27"/>
      <c r="E26" s="27"/>
      <c r="F26" s="27"/>
      <c r="G26" s="27"/>
      <c r="H26" s="27"/>
      <c r="I26" s="46"/>
      <c r="J26" s="7"/>
      <c r="K26" s="7"/>
      <c r="L26" s="7"/>
      <c r="M26" s="7"/>
      <c r="N26" s="7"/>
    </row>
    <row r="27" spans="1:15" ht="23.25" customHeight="1" x14ac:dyDescent="0.25">
      <c r="A27" s="63"/>
      <c r="B27" s="66"/>
      <c r="C27" s="26">
        <v>2025</v>
      </c>
      <c r="D27" s="27"/>
      <c r="E27" s="27"/>
      <c r="F27" s="27"/>
      <c r="G27" s="27"/>
      <c r="H27" s="27"/>
      <c r="I27" s="46"/>
      <c r="J27" s="7"/>
      <c r="K27" s="7"/>
      <c r="L27" s="7"/>
      <c r="M27" s="7"/>
      <c r="N27" s="7"/>
    </row>
    <row r="28" spans="1:15" ht="24.75" customHeight="1" x14ac:dyDescent="0.25">
      <c r="A28" s="61" t="s">
        <v>19</v>
      </c>
      <c r="B28" s="64" t="s">
        <v>5</v>
      </c>
      <c r="C28" s="26">
        <v>2022</v>
      </c>
      <c r="D28" s="27">
        <f t="shared" si="2"/>
        <v>10834.395699999999</v>
      </c>
      <c r="E28" s="27"/>
      <c r="F28" s="27">
        <v>10834.395699999999</v>
      </c>
      <c r="G28" s="29"/>
      <c r="H28" s="29"/>
      <c r="I28" s="46"/>
      <c r="J28" s="7"/>
      <c r="K28" s="7"/>
      <c r="L28" s="7"/>
      <c r="M28" s="7"/>
      <c r="N28" s="7"/>
    </row>
    <row r="29" spans="1:15" ht="24" customHeight="1" x14ac:dyDescent="0.25">
      <c r="A29" s="62"/>
      <c r="B29" s="65"/>
      <c r="C29" s="26">
        <v>2023</v>
      </c>
      <c r="D29" s="27"/>
      <c r="E29" s="27"/>
      <c r="F29" s="27"/>
      <c r="G29" s="29"/>
      <c r="H29" s="29"/>
      <c r="I29" s="51"/>
      <c r="K29" s="7"/>
      <c r="L29" s="7"/>
      <c r="M29" s="7"/>
      <c r="N29" s="7"/>
      <c r="O29" s="7"/>
    </row>
    <row r="30" spans="1:15" ht="22.5" customHeight="1" x14ac:dyDescent="0.25">
      <c r="A30" s="62"/>
      <c r="B30" s="65"/>
      <c r="C30" s="26">
        <v>2024</v>
      </c>
      <c r="D30" s="27"/>
      <c r="E30" s="27"/>
      <c r="F30" s="27"/>
      <c r="G30" s="29"/>
      <c r="H30" s="29"/>
      <c r="I30" s="51"/>
      <c r="K30" s="7"/>
      <c r="L30" s="7"/>
      <c r="M30" s="7"/>
      <c r="N30" s="7"/>
      <c r="O30" s="7"/>
    </row>
    <row r="31" spans="1:15" ht="21.75" customHeight="1" x14ac:dyDescent="0.25">
      <c r="A31" s="63"/>
      <c r="B31" s="66"/>
      <c r="C31" s="26">
        <v>2025</v>
      </c>
      <c r="D31" s="27"/>
      <c r="E31" s="27"/>
      <c r="F31" s="27"/>
      <c r="G31" s="29"/>
      <c r="H31" s="29"/>
      <c r="I31" s="51"/>
      <c r="K31" s="7"/>
      <c r="L31" s="7"/>
      <c r="M31" s="7"/>
      <c r="N31" s="7"/>
      <c r="O31" s="7"/>
    </row>
    <row r="32" spans="1:15" ht="25.5" customHeight="1" x14ac:dyDescent="0.25">
      <c r="A32" s="61" t="s">
        <v>20</v>
      </c>
      <c r="B32" s="64" t="s">
        <v>5</v>
      </c>
      <c r="C32" s="26">
        <v>2022</v>
      </c>
      <c r="D32" s="27">
        <f t="shared" si="2"/>
        <v>2432091.5</v>
      </c>
      <c r="E32" s="27">
        <v>2432091.5</v>
      </c>
      <c r="F32" s="27"/>
      <c r="G32" s="27"/>
      <c r="H32" s="27"/>
      <c r="I32" s="46"/>
      <c r="J32" s="8"/>
      <c r="L32" s="7"/>
      <c r="N32" s="9"/>
    </row>
    <row r="33" spans="1:15" ht="24.75" customHeight="1" x14ac:dyDescent="0.25">
      <c r="A33" s="62"/>
      <c r="B33" s="65"/>
      <c r="C33" s="26">
        <v>2023</v>
      </c>
      <c r="D33" s="27"/>
      <c r="E33" s="27"/>
      <c r="F33" s="27"/>
      <c r="G33" s="27"/>
      <c r="H33" s="27"/>
      <c r="I33" s="46"/>
      <c r="J33" s="8"/>
      <c r="L33" s="7"/>
      <c r="N33" s="9"/>
    </row>
    <row r="34" spans="1:15" ht="27.75" customHeight="1" x14ac:dyDescent="0.25">
      <c r="A34" s="62"/>
      <c r="B34" s="65"/>
      <c r="C34" s="26">
        <v>2024</v>
      </c>
      <c r="D34" s="27"/>
      <c r="E34" s="27"/>
      <c r="F34" s="27"/>
      <c r="G34" s="27"/>
      <c r="H34" s="27"/>
      <c r="I34" s="46"/>
      <c r="J34" s="8"/>
      <c r="L34" s="7"/>
      <c r="N34" s="9"/>
    </row>
    <row r="35" spans="1:15" ht="21" customHeight="1" x14ac:dyDescent="0.25">
      <c r="A35" s="63"/>
      <c r="B35" s="66"/>
      <c r="C35" s="26">
        <v>2025</v>
      </c>
      <c r="D35" s="27"/>
      <c r="E35" s="27"/>
      <c r="F35" s="27"/>
      <c r="G35" s="27"/>
      <c r="H35" s="27"/>
      <c r="I35" s="46"/>
      <c r="J35" s="9"/>
      <c r="L35" s="7"/>
      <c r="N35" s="7"/>
    </row>
    <row r="36" spans="1:15" ht="23.25" customHeight="1" x14ac:dyDescent="0.25">
      <c r="A36" s="61" t="s">
        <v>21</v>
      </c>
      <c r="B36" s="64" t="s">
        <v>5</v>
      </c>
      <c r="C36" s="26">
        <v>2022</v>
      </c>
      <c r="D36" s="27">
        <f t="shared" si="2"/>
        <v>140203.94216999999</v>
      </c>
      <c r="E36" s="27"/>
      <c r="F36" s="27">
        <v>140203.94216999999</v>
      </c>
      <c r="G36" s="27"/>
      <c r="H36" s="27"/>
      <c r="I36" s="46"/>
      <c r="J36" s="9"/>
      <c r="L36" s="7"/>
      <c r="N36" s="7"/>
    </row>
    <row r="37" spans="1:15" ht="24" customHeight="1" x14ac:dyDescent="0.25">
      <c r="A37" s="62"/>
      <c r="B37" s="65"/>
      <c r="C37" s="26">
        <v>2023</v>
      </c>
      <c r="D37" s="27"/>
      <c r="E37" s="27"/>
      <c r="F37" s="27"/>
      <c r="G37" s="27"/>
      <c r="H37" s="27"/>
      <c r="I37" s="46"/>
      <c r="J37" s="9"/>
      <c r="L37" s="7"/>
      <c r="N37" s="7"/>
    </row>
    <row r="38" spans="1:15" ht="20.25" customHeight="1" x14ac:dyDescent="0.25">
      <c r="A38" s="62"/>
      <c r="B38" s="65"/>
      <c r="C38" s="26">
        <v>2024</v>
      </c>
      <c r="D38" s="27"/>
      <c r="E38" s="27"/>
      <c r="F38" s="27"/>
      <c r="G38" s="27"/>
      <c r="H38" s="27"/>
      <c r="I38" s="46"/>
      <c r="K38" s="7"/>
      <c r="L38" s="9"/>
      <c r="M38" s="9"/>
      <c r="N38" s="8"/>
    </row>
    <row r="39" spans="1:15" ht="26.25" customHeight="1" x14ac:dyDescent="0.25">
      <c r="A39" s="63"/>
      <c r="B39" s="66"/>
      <c r="C39" s="26">
        <v>2025</v>
      </c>
      <c r="D39" s="27"/>
      <c r="E39" s="27"/>
      <c r="F39" s="27"/>
      <c r="G39" s="27"/>
      <c r="H39" s="27"/>
      <c r="I39" s="46"/>
      <c r="K39" s="7"/>
      <c r="L39" s="9"/>
      <c r="M39" s="9"/>
      <c r="N39" s="8"/>
    </row>
    <row r="40" spans="1:15" ht="20.25" customHeight="1" x14ac:dyDescent="0.25">
      <c r="A40" s="61" t="s">
        <v>22</v>
      </c>
      <c r="B40" s="64" t="s">
        <v>5</v>
      </c>
      <c r="C40" s="26">
        <v>2022</v>
      </c>
      <c r="D40" s="27">
        <f t="shared" si="2"/>
        <v>2665054.26823</v>
      </c>
      <c r="E40" s="27"/>
      <c r="F40" s="48">
        <v>2665054.26823</v>
      </c>
      <c r="G40" s="27"/>
      <c r="H40" s="27"/>
      <c r="I40" s="46"/>
      <c r="K40" s="7"/>
      <c r="L40" s="9"/>
      <c r="M40" s="9"/>
      <c r="N40" s="8"/>
    </row>
    <row r="41" spans="1:15" ht="19.5" customHeight="1" x14ac:dyDescent="0.25">
      <c r="A41" s="62"/>
      <c r="B41" s="65"/>
      <c r="C41" s="26">
        <v>2023</v>
      </c>
      <c r="D41" s="27"/>
      <c r="E41" s="27"/>
      <c r="F41" s="27"/>
      <c r="G41" s="27"/>
      <c r="H41" s="27"/>
      <c r="I41" s="46"/>
      <c r="K41" s="7"/>
      <c r="L41" s="9"/>
      <c r="M41" s="9"/>
      <c r="N41" s="8"/>
    </row>
    <row r="42" spans="1:15" ht="18.75" customHeight="1" x14ac:dyDescent="0.25">
      <c r="A42" s="62"/>
      <c r="B42" s="65"/>
      <c r="C42" s="26">
        <v>2024</v>
      </c>
      <c r="D42" s="27"/>
      <c r="E42" s="27"/>
      <c r="F42" s="27"/>
      <c r="G42" s="27"/>
      <c r="H42" s="27"/>
      <c r="I42" s="46"/>
      <c r="K42" s="7"/>
      <c r="L42" s="9"/>
      <c r="M42" s="9"/>
      <c r="N42" s="8"/>
    </row>
    <row r="43" spans="1:15" ht="21" customHeight="1" x14ac:dyDescent="0.25">
      <c r="A43" s="63"/>
      <c r="B43" s="66"/>
      <c r="C43" s="26">
        <v>2025</v>
      </c>
      <c r="D43" s="27"/>
      <c r="E43" s="27"/>
      <c r="F43" s="27"/>
      <c r="G43" s="27"/>
      <c r="H43" s="27"/>
      <c r="I43" s="46"/>
      <c r="K43" s="7"/>
      <c r="L43" s="9"/>
      <c r="M43" s="9"/>
      <c r="N43" s="8"/>
    </row>
    <row r="44" spans="1:15" ht="27.75" customHeight="1" x14ac:dyDescent="0.25">
      <c r="A44" s="61" t="s">
        <v>23</v>
      </c>
      <c r="B44" s="64" t="s">
        <v>5</v>
      </c>
      <c r="C44" s="26">
        <v>2022</v>
      </c>
      <c r="D44" s="27">
        <f t="shared" si="2"/>
        <v>500000</v>
      </c>
      <c r="E44" s="27">
        <v>500000</v>
      </c>
      <c r="F44" s="27"/>
      <c r="G44" s="27"/>
      <c r="H44" s="27"/>
      <c r="I44" s="46"/>
      <c r="K44" s="7"/>
      <c r="L44" s="9"/>
      <c r="M44" s="9"/>
      <c r="N44" s="8"/>
    </row>
    <row r="45" spans="1:15" ht="30" customHeight="1" x14ac:dyDescent="0.25">
      <c r="A45" s="62"/>
      <c r="B45" s="65"/>
      <c r="C45" s="26">
        <v>2023</v>
      </c>
      <c r="D45" s="27"/>
      <c r="E45" s="27"/>
      <c r="F45" s="27"/>
      <c r="G45" s="27"/>
      <c r="H45" s="27"/>
      <c r="I45" s="51"/>
      <c r="J45" s="7"/>
      <c r="K45" s="7"/>
      <c r="L45" s="7"/>
      <c r="M45" s="7"/>
      <c r="N45" s="7"/>
      <c r="O45" s="7"/>
    </row>
    <row r="46" spans="1:15" ht="28.9" customHeight="1" x14ac:dyDescent="0.25">
      <c r="A46" s="62"/>
      <c r="B46" s="65"/>
      <c r="C46" s="26">
        <v>2024</v>
      </c>
      <c r="D46" s="27"/>
      <c r="E46" s="27"/>
      <c r="F46" s="27"/>
      <c r="G46" s="27"/>
      <c r="H46" s="27"/>
      <c r="I46" s="51"/>
      <c r="J46" s="7"/>
      <c r="K46" s="7"/>
      <c r="L46" s="7"/>
      <c r="M46" s="7"/>
      <c r="N46" s="7"/>
      <c r="O46" s="7"/>
    </row>
    <row r="47" spans="1:15" ht="27.75" customHeight="1" x14ac:dyDescent="0.25">
      <c r="A47" s="63"/>
      <c r="B47" s="66"/>
      <c r="C47" s="26">
        <v>2025</v>
      </c>
      <c r="D47" s="27"/>
      <c r="E47" s="27"/>
      <c r="F47" s="27"/>
      <c r="G47" s="27"/>
      <c r="H47" s="27"/>
      <c r="I47" s="51"/>
      <c r="J47" s="7"/>
      <c r="K47" s="7"/>
      <c r="L47" s="7"/>
      <c r="M47" s="7"/>
      <c r="N47" s="7"/>
      <c r="O47" s="7"/>
    </row>
    <row r="48" spans="1:15" ht="34.5" customHeight="1" x14ac:dyDescent="0.25">
      <c r="A48" s="61" t="s">
        <v>24</v>
      </c>
      <c r="B48" s="64" t="s">
        <v>5</v>
      </c>
      <c r="C48" s="26">
        <v>2022</v>
      </c>
      <c r="D48" s="27">
        <f t="shared" si="2"/>
        <v>428490.299</v>
      </c>
      <c r="E48" s="27">
        <v>287088.5</v>
      </c>
      <c r="F48" s="27">
        <v>141401.799</v>
      </c>
      <c r="G48" s="27"/>
      <c r="H48" s="27"/>
      <c r="I48" s="46"/>
      <c r="J48" s="7"/>
      <c r="K48" s="7"/>
      <c r="L48" s="7"/>
      <c r="M48" s="7"/>
      <c r="N48" s="7"/>
    </row>
    <row r="49" spans="1:15" ht="26.25" customHeight="1" x14ac:dyDescent="0.25">
      <c r="A49" s="62"/>
      <c r="B49" s="65"/>
      <c r="C49" s="26">
        <v>2023</v>
      </c>
      <c r="D49" s="27"/>
      <c r="E49" s="27"/>
      <c r="F49" s="47"/>
      <c r="G49" s="27"/>
      <c r="H49" s="27"/>
      <c r="I49" s="46"/>
      <c r="J49" s="7"/>
      <c r="K49" s="7"/>
      <c r="L49" s="7"/>
      <c r="M49" s="7"/>
      <c r="N49" s="7"/>
    </row>
    <row r="50" spans="1:15" ht="28.5" customHeight="1" x14ac:dyDescent="0.25">
      <c r="A50" s="62"/>
      <c r="B50" s="65"/>
      <c r="C50" s="26">
        <v>2024</v>
      </c>
      <c r="D50" s="27"/>
      <c r="E50" s="27"/>
      <c r="F50" s="27"/>
      <c r="G50" s="27"/>
      <c r="H50" s="27"/>
      <c r="I50" s="46"/>
      <c r="J50" s="7"/>
      <c r="K50" s="7"/>
      <c r="L50" s="7"/>
      <c r="M50" s="7"/>
      <c r="N50" s="7"/>
    </row>
    <row r="51" spans="1:15" ht="30.75" customHeight="1" x14ac:dyDescent="0.25">
      <c r="A51" s="62"/>
      <c r="B51" s="65"/>
      <c r="C51" s="26">
        <v>2025</v>
      </c>
      <c r="D51" s="52"/>
      <c r="E51" s="52"/>
      <c r="F51" s="52"/>
      <c r="G51" s="52"/>
      <c r="H51" s="52"/>
      <c r="I51" s="46"/>
      <c r="K51" s="7"/>
      <c r="L51" s="7"/>
      <c r="M51" s="7"/>
      <c r="N51" s="7"/>
      <c r="O51" s="7"/>
    </row>
    <row r="52" spans="1:15" ht="31.5" customHeight="1" x14ac:dyDescent="0.25">
      <c r="A52" s="61" t="s">
        <v>26</v>
      </c>
      <c r="B52" s="64" t="s">
        <v>5</v>
      </c>
      <c r="C52" s="26">
        <v>2022</v>
      </c>
      <c r="D52" s="27">
        <f t="shared" si="2"/>
        <v>11302774.624970004</v>
      </c>
      <c r="E52" s="27"/>
      <c r="F52" s="27">
        <f xml:space="preserve"> F56                      +       F60                     + F64          +F68            +F72+ F76                                    +F80+ F84 +F88+ F92                              +F96+ F100                                                              +F104 +F108</f>
        <v>11118405.153640004</v>
      </c>
      <c r="G52" s="27">
        <f xml:space="preserve"> G56                      +       G60                     + G64          +G68            +G72+ G76                                    +G80+ G84 +G88+ G92                              +G96+ G100                                                              +G104 +G108</f>
        <v>184369.47132999997</v>
      </c>
      <c r="H52" s="28"/>
      <c r="I52" s="46"/>
      <c r="K52" s="7"/>
      <c r="L52" s="7"/>
      <c r="M52" s="7"/>
      <c r="N52" s="7"/>
      <c r="O52" s="7"/>
    </row>
    <row r="53" spans="1:15" s="5" customFormat="1" ht="28.5" customHeight="1" x14ac:dyDescent="0.25">
      <c r="A53" s="62"/>
      <c r="B53" s="65"/>
      <c r="C53" s="26">
        <v>2023</v>
      </c>
      <c r="D53" s="27"/>
      <c r="E53" s="27"/>
      <c r="F53" s="27"/>
      <c r="G53" s="27"/>
      <c r="H53" s="27"/>
      <c r="I53" s="46"/>
      <c r="K53" s="16"/>
      <c r="L53" s="16"/>
      <c r="M53" s="16"/>
      <c r="N53" s="16"/>
      <c r="O53" s="16"/>
    </row>
    <row r="54" spans="1:15" s="5" customFormat="1" ht="27.75" customHeight="1" x14ac:dyDescent="0.25">
      <c r="A54" s="62"/>
      <c r="B54" s="65"/>
      <c r="C54" s="26">
        <v>2024</v>
      </c>
      <c r="D54" s="27"/>
      <c r="E54" s="27"/>
      <c r="F54" s="27"/>
      <c r="G54" s="27"/>
      <c r="H54" s="27"/>
      <c r="I54" s="46"/>
      <c r="K54" s="16"/>
      <c r="L54" s="16"/>
      <c r="M54" s="16"/>
      <c r="N54" s="16"/>
      <c r="O54" s="16"/>
    </row>
    <row r="55" spans="1:15" s="5" customFormat="1" ht="25.5" customHeight="1" x14ac:dyDescent="0.25">
      <c r="A55" s="63"/>
      <c r="B55" s="66"/>
      <c r="C55" s="26">
        <v>2025</v>
      </c>
      <c r="D55" s="27"/>
      <c r="E55" s="27"/>
      <c r="F55" s="27"/>
      <c r="G55" s="27"/>
      <c r="H55" s="27"/>
      <c r="I55" s="46"/>
      <c r="K55" s="16"/>
      <c r="L55" s="16"/>
      <c r="M55" s="16"/>
      <c r="N55" s="16"/>
      <c r="O55" s="16"/>
    </row>
    <row r="56" spans="1:15" s="5" customFormat="1" ht="27" customHeight="1" x14ac:dyDescent="0.25">
      <c r="A56" s="61" t="s">
        <v>27</v>
      </c>
      <c r="B56" s="67" t="s">
        <v>5</v>
      </c>
      <c r="C56" s="26">
        <v>2022</v>
      </c>
      <c r="D56" s="27">
        <f t="shared" si="2"/>
        <v>933743.26956000004</v>
      </c>
      <c r="E56" s="27"/>
      <c r="F56" s="27">
        <v>933743.26956000004</v>
      </c>
      <c r="G56" s="27"/>
      <c r="H56" s="27"/>
      <c r="I56" s="46"/>
      <c r="K56" s="16"/>
      <c r="L56" s="16"/>
      <c r="M56" s="16"/>
      <c r="N56" s="16"/>
      <c r="O56" s="16"/>
    </row>
    <row r="57" spans="1:15" s="5" customFormat="1" ht="22.5" customHeight="1" x14ac:dyDescent="0.25">
      <c r="A57" s="62"/>
      <c r="B57" s="68"/>
      <c r="C57" s="26">
        <v>2023</v>
      </c>
      <c r="D57" s="27"/>
      <c r="E57" s="27"/>
      <c r="F57" s="27"/>
      <c r="G57" s="27"/>
      <c r="H57" s="27"/>
      <c r="I57" s="46"/>
      <c r="K57" s="16"/>
      <c r="L57" s="16"/>
      <c r="M57" s="16"/>
      <c r="N57" s="16"/>
      <c r="O57" s="16"/>
    </row>
    <row r="58" spans="1:15" s="5" customFormat="1" ht="24.75" customHeight="1" x14ac:dyDescent="0.25">
      <c r="A58" s="62"/>
      <c r="B58" s="68"/>
      <c r="C58" s="26">
        <v>2024</v>
      </c>
      <c r="D58" s="27"/>
      <c r="E58" s="27"/>
      <c r="F58" s="27"/>
      <c r="G58" s="27"/>
      <c r="H58" s="27"/>
      <c r="I58" s="46"/>
      <c r="K58" s="16"/>
      <c r="L58" s="16"/>
      <c r="M58" s="16"/>
      <c r="N58" s="16"/>
      <c r="O58" s="16"/>
    </row>
    <row r="59" spans="1:15" ht="24.75" customHeight="1" x14ac:dyDescent="0.25">
      <c r="A59" s="63"/>
      <c r="B59" s="69"/>
      <c r="C59" s="26">
        <v>2025</v>
      </c>
      <c r="D59" s="27"/>
      <c r="E59" s="27"/>
      <c r="F59" s="27"/>
      <c r="G59" s="27"/>
      <c r="H59" s="27"/>
      <c r="I59" s="51"/>
      <c r="K59" s="7"/>
      <c r="L59" s="7"/>
      <c r="M59" s="7"/>
      <c r="N59" s="7"/>
      <c r="O59" s="7"/>
    </row>
    <row r="60" spans="1:15" ht="29.25" customHeight="1" x14ac:dyDescent="0.25">
      <c r="A60" s="61" t="s">
        <v>19</v>
      </c>
      <c r="B60" s="64" t="s">
        <v>5</v>
      </c>
      <c r="C60" s="31">
        <v>2022</v>
      </c>
      <c r="D60" s="27">
        <f t="shared" si="2"/>
        <v>340847.86631000001</v>
      </c>
      <c r="E60" s="27"/>
      <c r="F60" s="27">
        <v>340847.86631000001</v>
      </c>
      <c r="G60" s="27"/>
      <c r="H60" s="27"/>
      <c r="I60" s="51"/>
      <c r="K60" s="7"/>
      <c r="L60" s="7"/>
      <c r="M60" s="7"/>
      <c r="N60" s="7"/>
      <c r="O60" s="7"/>
    </row>
    <row r="61" spans="1:15" ht="26.25" customHeight="1" x14ac:dyDescent="0.25">
      <c r="A61" s="62"/>
      <c r="B61" s="65"/>
      <c r="C61" s="31">
        <v>2023</v>
      </c>
      <c r="D61" s="27"/>
      <c r="E61" s="27"/>
      <c r="F61" s="27"/>
      <c r="G61" s="27"/>
      <c r="H61" s="27"/>
      <c r="I61" s="51"/>
      <c r="K61" s="7"/>
      <c r="L61" s="7"/>
      <c r="M61" s="7"/>
      <c r="N61" s="7"/>
      <c r="O61" s="7"/>
    </row>
    <row r="62" spans="1:15" ht="30" customHeight="1" x14ac:dyDescent="0.25">
      <c r="A62" s="62"/>
      <c r="B62" s="65"/>
      <c r="C62" s="31">
        <v>2024</v>
      </c>
      <c r="D62" s="27"/>
      <c r="E62" s="27"/>
      <c r="F62" s="27"/>
      <c r="G62" s="27"/>
      <c r="H62" s="27"/>
      <c r="I62" s="46"/>
      <c r="K62" s="7"/>
      <c r="L62" s="7"/>
      <c r="M62" s="7"/>
      <c r="N62" s="7"/>
      <c r="O62" s="7"/>
    </row>
    <row r="63" spans="1:15" ht="28.5" customHeight="1" x14ac:dyDescent="0.25">
      <c r="A63" s="63"/>
      <c r="B63" s="66"/>
      <c r="C63" s="31">
        <v>2025</v>
      </c>
      <c r="D63" s="27"/>
      <c r="E63" s="27"/>
      <c r="F63" s="27"/>
      <c r="G63" s="27"/>
      <c r="H63" s="27"/>
      <c r="I63" s="46"/>
      <c r="K63" s="7"/>
      <c r="L63" s="7"/>
      <c r="M63" s="7"/>
      <c r="N63" s="7"/>
      <c r="O63" s="7"/>
    </row>
    <row r="64" spans="1:15" ht="34.9" customHeight="1" x14ac:dyDescent="0.25">
      <c r="A64" s="61" t="s">
        <v>28</v>
      </c>
      <c r="B64" s="64" t="s">
        <v>5</v>
      </c>
      <c r="C64" s="31">
        <v>2022</v>
      </c>
      <c r="D64" s="27">
        <f t="shared" si="2"/>
        <v>2000000</v>
      </c>
      <c r="E64" s="27"/>
      <c r="F64" s="27">
        <v>2000000</v>
      </c>
      <c r="G64" s="27"/>
      <c r="H64" s="27"/>
      <c r="I64" s="46"/>
      <c r="K64" s="7"/>
      <c r="L64" s="7"/>
      <c r="M64" s="7"/>
      <c r="N64" s="7"/>
      <c r="O64" s="7"/>
    </row>
    <row r="65" spans="1:15" ht="33.75" customHeight="1" x14ac:dyDescent="0.25">
      <c r="A65" s="62"/>
      <c r="B65" s="65"/>
      <c r="C65" s="31">
        <v>2023</v>
      </c>
      <c r="D65" s="27"/>
      <c r="E65" s="27"/>
      <c r="F65" s="27"/>
      <c r="G65" s="27"/>
      <c r="H65" s="27"/>
      <c r="I65" s="46"/>
      <c r="K65" s="7"/>
      <c r="L65" s="7"/>
      <c r="M65" s="7"/>
      <c r="N65" s="7"/>
      <c r="O65" s="7"/>
    </row>
    <row r="66" spans="1:15" ht="27" customHeight="1" x14ac:dyDescent="0.25">
      <c r="A66" s="62"/>
      <c r="B66" s="65"/>
      <c r="C66" s="31">
        <v>2024</v>
      </c>
      <c r="D66" s="27"/>
      <c r="E66" s="27"/>
      <c r="F66" s="27"/>
      <c r="G66" s="27"/>
      <c r="H66" s="27"/>
      <c r="I66" s="46"/>
      <c r="K66" s="7"/>
      <c r="L66" s="7"/>
      <c r="M66" s="7"/>
      <c r="N66" s="7"/>
      <c r="O66" s="7"/>
    </row>
    <row r="67" spans="1:15" ht="33" customHeight="1" x14ac:dyDescent="0.25">
      <c r="A67" s="63"/>
      <c r="B67" s="66"/>
      <c r="C67" s="31">
        <v>2025</v>
      </c>
      <c r="D67" s="27"/>
      <c r="E67" s="27"/>
      <c r="F67" s="27"/>
      <c r="G67" s="27"/>
      <c r="H67" s="27"/>
      <c r="I67" s="46"/>
      <c r="K67" s="7"/>
      <c r="L67" s="7"/>
      <c r="M67" s="7"/>
      <c r="N67" s="7"/>
      <c r="O67" s="7"/>
    </row>
    <row r="68" spans="1:15" ht="43.15" customHeight="1" x14ac:dyDescent="0.25">
      <c r="A68" s="61" t="s">
        <v>29</v>
      </c>
      <c r="B68" s="64" t="s">
        <v>5</v>
      </c>
      <c r="C68" s="31">
        <v>2022</v>
      </c>
      <c r="D68" s="27">
        <f t="shared" si="2"/>
        <v>701759.15662999998</v>
      </c>
      <c r="E68" s="27"/>
      <c r="F68" s="27">
        <v>701759.15662999998</v>
      </c>
      <c r="G68" s="27"/>
      <c r="H68" s="27"/>
      <c r="I68" s="49"/>
      <c r="J68" s="10"/>
      <c r="K68" s="10"/>
      <c r="L68" s="10"/>
      <c r="M68" s="10"/>
      <c r="N68" s="10"/>
    </row>
    <row r="69" spans="1:15" ht="43.5" customHeight="1" x14ac:dyDescent="0.25">
      <c r="A69" s="62"/>
      <c r="B69" s="65"/>
      <c r="C69" s="31">
        <v>2023</v>
      </c>
      <c r="D69" s="27"/>
      <c r="E69" s="27"/>
      <c r="F69" s="27"/>
      <c r="G69" s="27"/>
      <c r="H69" s="27"/>
      <c r="I69" s="49"/>
      <c r="J69" s="10"/>
      <c r="K69" s="10"/>
      <c r="L69" s="10"/>
      <c r="M69" s="10"/>
      <c r="N69" s="10"/>
    </row>
    <row r="70" spans="1:15" ht="44.25" customHeight="1" x14ac:dyDescent="0.25">
      <c r="A70" s="62"/>
      <c r="B70" s="65"/>
      <c r="C70" s="31">
        <v>2024</v>
      </c>
      <c r="D70" s="27"/>
      <c r="E70" s="27"/>
      <c r="F70" s="27"/>
      <c r="G70" s="27"/>
      <c r="H70" s="27"/>
      <c r="I70" s="49"/>
      <c r="J70" s="10"/>
      <c r="K70" s="11"/>
      <c r="L70" s="10"/>
      <c r="M70" s="11"/>
      <c r="N70" s="10"/>
    </row>
    <row r="71" spans="1:15" ht="51" customHeight="1" x14ac:dyDescent="0.25">
      <c r="A71" s="63"/>
      <c r="B71" s="66"/>
      <c r="C71" s="31">
        <v>2025</v>
      </c>
      <c r="D71" s="27"/>
      <c r="E71" s="27"/>
      <c r="F71" s="27"/>
      <c r="G71" s="27"/>
      <c r="H71" s="27"/>
      <c r="I71" s="49"/>
      <c r="J71" s="10"/>
      <c r="K71" s="10"/>
      <c r="L71" s="10"/>
      <c r="M71" s="10"/>
      <c r="N71" s="10"/>
    </row>
    <row r="72" spans="1:15" ht="36.75" customHeight="1" x14ac:dyDescent="0.25">
      <c r="A72" s="61" t="s">
        <v>30</v>
      </c>
      <c r="B72" s="64" t="s">
        <v>5</v>
      </c>
      <c r="C72" s="31">
        <v>2022</v>
      </c>
      <c r="D72" s="27">
        <f t="shared" si="2"/>
        <v>1262474.1839999999</v>
      </c>
      <c r="E72" s="27"/>
      <c r="F72" s="27">
        <v>1262474.1839999999</v>
      </c>
      <c r="G72" s="27"/>
      <c r="H72" s="27"/>
      <c r="I72" s="49"/>
      <c r="J72" s="10"/>
      <c r="K72" s="10"/>
      <c r="L72" s="10"/>
      <c r="M72" s="10"/>
      <c r="N72" s="10"/>
    </row>
    <row r="73" spans="1:15" ht="31.5" customHeight="1" x14ac:dyDescent="0.25">
      <c r="A73" s="62"/>
      <c r="B73" s="65"/>
      <c r="C73" s="31">
        <v>2023</v>
      </c>
      <c r="D73" s="27"/>
      <c r="E73" s="27"/>
      <c r="F73" s="27"/>
      <c r="G73" s="27"/>
      <c r="H73" s="27"/>
      <c r="I73" s="49"/>
      <c r="J73" s="10"/>
      <c r="K73" s="10"/>
      <c r="L73" s="10"/>
      <c r="M73" s="10"/>
      <c r="N73" s="10"/>
    </row>
    <row r="74" spans="1:15" ht="33" customHeight="1" x14ac:dyDescent="0.25">
      <c r="A74" s="62"/>
      <c r="B74" s="65"/>
      <c r="C74" s="31">
        <v>2024</v>
      </c>
      <c r="D74" s="27"/>
      <c r="E74" s="27"/>
      <c r="F74" s="27"/>
      <c r="G74" s="27"/>
      <c r="H74" s="27"/>
      <c r="I74" s="49"/>
      <c r="J74" s="10"/>
      <c r="K74" s="10"/>
      <c r="L74" s="10"/>
      <c r="M74" s="10"/>
      <c r="N74" s="10"/>
    </row>
    <row r="75" spans="1:15" ht="36.75" customHeight="1" x14ac:dyDescent="0.25">
      <c r="A75" s="63"/>
      <c r="B75" s="66"/>
      <c r="C75" s="31">
        <v>2025</v>
      </c>
      <c r="D75" s="27"/>
      <c r="E75" s="27"/>
      <c r="F75" s="27"/>
      <c r="G75" s="27"/>
      <c r="H75" s="27"/>
      <c r="I75" s="49"/>
      <c r="J75" s="11"/>
      <c r="K75" s="11"/>
      <c r="L75" s="11"/>
      <c r="M75" s="11"/>
      <c r="N75" s="11"/>
    </row>
    <row r="76" spans="1:15" ht="26.25" customHeight="1" x14ac:dyDescent="0.25">
      <c r="A76" s="61" t="s">
        <v>4</v>
      </c>
      <c r="B76" s="64" t="s">
        <v>5</v>
      </c>
      <c r="C76" s="26">
        <v>2022</v>
      </c>
      <c r="D76" s="27">
        <f t="shared" si="2"/>
        <v>518569.48768999998</v>
      </c>
      <c r="E76" s="53"/>
      <c r="F76" s="27">
        <v>485656.9387</v>
      </c>
      <c r="G76" s="27">
        <v>32912.548989999996</v>
      </c>
      <c r="H76" s="27"/>
      <c r="I76" s="49"/>
    </row>
    <row r="77" spans="1:15" ht="21" customHeight="1" x14ac:dyDescent="0.25">
      <c r="A77" s="62"/>
      <c r="B77" s="65"/>
      <c r="C77" s="26">
        <v>2023</v>
      </c>
      <c r="D77" s="27">
        <f t="shared" si="2"/>
        <v>0</v>
      </c>
      <c r="E77" s="53"/>
      <c r="F77" s="27"/>
      <c r="G77" s="27"/>
      <c r="H77" s="27"/>
      <c r="I77" s="49"/>
    </row>
    <row r="78" spans="1:15" ht="23.25" customHeight="1" x14ac:dyDescent="0.25">
      <c r="A78" s="62"/>
      <c r="B78" s="65"/>
      <c r="C78" s="26">
        <v>2024</v>
      </c>
      <c r="D78" s="27">
        <f t="shared" si="2"/>
        <v>0</v>
      </c>
      <c r="E78" s="53"/>
      <c r="F78" s="27"/>
      <c r="G78" s="27"/>
      <c r="H78" s="27"/>
      <c r="I78" s="49"/>
    </row>
    <row r="79" spans="1:15" ht="24.75" customHeight="1" x14ac:dyDescent="0.25">
      <c r="A79" s="63"/>
      <c r="B79" s="66"/>
      <c r="C79" s="26">
        <v>2025</v>
      </c>
      <c r="D79" s="27">
        <f t="shared" si="2"/>
        <v>0</v>
      </c>
      <c r="E79" s="53"/>
      <c r="F79" s="27"/>
      <c r="G79" s="27"/>
      <c r="H79" s="27"/>
      <c r="I79" s="49"/>
      <c r="J79" s="4"/>
      <c r="K79" s="10"/>
      <c r="L79" s="10"/>
      <c r="M79" s="10"/>
      <c r="N79" s="10"/>
    </row>
    <row r="80" spans="1:15" ht="27.75" customHeight="1" x14ac:dyDescent="0.25">
      <c r="A80" s="61" t="s">
        <v>31</v>
      </c>
      <c r="B80" s="64" t="s">
        <v>5</v>
      </c>
      <c r="C80" s="32">
        <v>2022</v>
      </c>
      <c r="D80" s="30">
        <f t="shared" ref="D80:D141" si="3">H80+G80+F80+E80</f>
        <v>2918644.3635</v>
      </c>
      <c r="E80" s="30"/>
      <c r="F80" s="33">
        <v>2918644.3635</v>
      </c>
      <c r="G80" s="27"/>
      <c r="H80" s="27"/>
      <c r="I80" s="49"/>
      <c r="J80" s="10"/>
      <c r="K80" s="11"/>
      <c r="L80" s="11"/>
      <c r="M80" s="11"/>
      <c r="N80" s="10"/>
    </row>
    <row r="81" spans="1:14" ht="24.75" customHeight="1" x14ac:dyDescent="0.25">
      <c r="A81" s="62"/>
      <c r="B81" s="65"/>
      <c r="C81" s="26">
        <v>2023</v>
      </c>
      <c r="D81" s="27"/>
      <c r="E81" s="27"/>
      <c r="F81" s="27"/>
      <c r="G81" s="27"/>
      <c r="H81" s="27"/>
      <c r="I81" s="49"/>
      <c r="J81" s="11"/>
      <c r="K81" s="10"/>
      <c r="L81" s="10"/>
      <c r="M81" s="10"/>
      <c r="N81" s="10"/>
    </row>
    <row r="82" spans="1:14" ht="26.25" customHeight="1" x14ac:dyDescent="0.25">
      <c r="A82" s="62"/>
      <c r="B82" s="65"/>
      <c r="C82" s="26">
        <v>2024</v>
      </c>
      <c r="D82" s="27"/>
      <c r="E82" s="27"/>
      <c r="F82" s="27"/>
      <c r="G82" s="27"/>
      <c r="H82" s="27"/>
      <c r="I82" s="49"/>
      <c r="J82" s="10"/>
      <c r="K82" s="10"/>
      <c r="L82" s="10"/>
      <c r="M82" s="10"/>
      <c r="N82" s="10"/>
    </row>
    <row r="83" spans="1:14" ht="24.75" customHeight="1" x14ac:dyDescent="0.25">
      <c r="A83" s="63"/>
      <c r="B83" s="66"/>
      <c r="C83" s="26">
        <v>2025</v>
      </c>
      <c r="D83" s="27"/>
      <c r="E83" s="27"/>
      <c r="F83" s="27"/>
      <c r="G83" s="27"/>
      <c r="H83" s="27"/>
      <c r="I83" s="49"/>
      <c r="J83" s="10"/>
      <c r="K83" s="10"/>
      <c r="L83" s="10"/>
      <c r="M83" s="10"/>
      <c r="N83" s="10"/>
    </row>
    <row r="84" spans="1:14" ht="27.75" customHeight="1" x14ac:dyDescent="0.25">
      <c r="A84" s="61" t="s">
        <v>32</v>
      </c>
      <c r="B84" s="64" t="s">
        <v>5</v>
      </c>
      <c r="C84" s="26">
        <v>2022</v>
      </c>
      <c r="D84" s="27">
        <f t="shared" si="3"/>
        <v>439475.68251999997</v>
      </c>
      <c r="E84" s="27"/>
      <c r="F84" s="27">
        <v>439475.68251999997</v>
      </c>
      <c r="G84" s="27"/>
      <c r="H84" s="27"/>
      <c r="I84" s="49"/>
      <c r="J84" s="10"/>
      <c r="K84" s="10"/>
      <c r="L84" s="10"/>
      <c r="M84" s="10"/>
      <c r="N84" s="10"/>
    </row>
    <row r="85" spans="1:14" ht="21" customHeight="1" x14ac:dyDescent="0.25">
      <c r="A85" s="62"/>
      <c r="B85" s="65"/>
      <c r="C85" s="26">
        <v>2023</v>
      </c>
      <c r="D85" s="27"/>
      <c r="E85" s="27"/>
      <c r="F85" s="27"/>
      <c r="G85" s="27"/>
      <c r="H85" s="27"/>
      <c r="I85" s="49"/>
      <c r="J85" s="10"/>
      <c r="K85" s="10"/>
      <c r="L85" s="10"/>
      <c r="M85" s="10"/>
      <c r="N85" s="10"/>
    </row>
    <row r="86" spans="1:14" ht="24.75" customHeight="1" x14ac:dyDescent="0.25">
      <c r="A86" s="62"/>
      <c r="B86" s="65"/>
      <c r="C86" s="26">
        <v>2024</v>
      </c>
      <c r="D86" s="27"/>
      <c r="E86" s="27"/>
      <c r="F86" s="27"/>
      <c r="G86" s="27"/>
      <c r="H86" s="27"/>
      <c r="I86" s="49"/>
      <c r="J86" s="10"/>
      <c r="K86" s="10"/>
      <c r="L86" s="10"/>
      <c r="M86" s="10"/>
      <c r="N86" s="10"/>
    </row>
    <row r="87" spans="1:14" ht="22.5" customHeight="1" x14ac:dyDescent="0.25">
      <c r="A87" s="63"/>
      <c r="B87" s="66"/>
      <c r="C87" s="26">
        <v>2025</v>
      </c>
      <c r="D87" s="27"/>
      <c r="E87" s="27"/>
      <c r="F87" s="27"/>
      <c r="G87" s="27"/>
      <c r="H87" s="27"/>
      <c r="I87" s="49"/>
      <c r="J87" s="10"/>
      <c r="K87" s="10"/>
      <c r="L87" s="10"/>
      <c r="M87" s="10"/>
      <c r="N87" s="10"/>
    </row>
    <row r="88" spans="1:14" ht="19.5" customHeight="1" x14ac:dyDescent="0.25">
      <c r="A88" s="61" t="s">
        <v>33</v>
      </c>
      <c r="B88" s="64" t="s">
        <v>5</v>
      </c>
      <c r="C88" s="26">
        <v>2022</v>
      </c>
      <c r="D88" s="27">
        <f t="shared" si="3"/>
        <v>940409.55758999998</v>
      </c>
      <c r="E88" s="27"/>
      <c r="F88" s="27">
        <v>940409.55758999998</v>
      </c>
      <c r="G88" s="27"/>
      <c r="H88" s="27"/>
      <c r="I88" s="49"/>
      <c r="J88" s="10"/>
      <c r="K88" s="10"/>
      <c r="L88" s="10"/>
      <c r="M88" s="10"/>
      <c r="N88" s="10"/>
    </row>
    <row r="89" spans="1:14" ht="20.25" customHeight="1" x14ac:dyDescent="0.25">
      <c r="A89" s="62"/>
      <c r="B89" s="65"/>
      <c r="C89" s="26">
        <v>2023</v>
      </c>
      <c r="D89" s="27"/>
      <c r="E89" s="27"/>
      <c r="F89" s="27"/>
      <c r="G89" s="27"/>
      <c r="H89" s="27"/>
      <c r="I89" s="49"/>
      <c r="J89" s="10"/>
      <c r="K89" s="10"/>
      <c r="L89" s="10"/>
      <c r="M89" s="10"/>
      <c r="N89" s="10"/>
    </row>
    <row r="90" spans="1:14" ht="19.5" customHeight="1" x14ac:dyDescent="0.25">
      <c r="A90" s="62"/>
      <c r="B90" s="65"/>
      <c r="C90" s="26">
        <v>2024</v>
      </c>
      <c r="D90" s="27"/>
      <c r="E90" s="27"/>
      <c r="F90" s="27"/>
      <c r="G90" s="27"/>
      <c r="H90" s="27"/>
      <c r="I90" s="49"/>
      <c r="J90" s="11"/>
      <c r="K90" s="11"/>
      <c r="L90" s="11"/>
      <c r="M90" s="11"/>
      <c r="N90" s="11"/>
    </row>
    <row r="91" spans="1:14" ht="21.75" customHeight="1" x14ac:dyDescent="0.25">
      <c r="A91" s="63"/>
      <c r="B91" s="66"/>
      <c r="C91" s="26">
        <v>2025</v>
      </c>
      <c r="D91" s="27"/>
      <c r="E91" s="27"/>
      <c r="F91" s="27"/>
      <c r="G91" s="27"/>
      <c r="H91" s="27"/>
      <c r="I91" s="49"/>
    </row>
    <row r="92" spans="1:14" ht="28.5" customHeight="1" x14ac:dyDescent="0.25">
      <c r="A92" s="70" t="s">
        <v>34</v>
      </c>
      <c r="B92" s="64" t="s">
        <v>5</v>
      </c>
      <c r="C92" s="26">
        <v>2022</v>
      </c>
      <c r="D92" s="27">
        <f t="shared" si="3"/>
        <v>1111701.9657300001</v>
      </c>
      <c r="E92" s="27"/>
      <c r="F92" s="27">
        <v>960245.04339000001</v>
      </c>
      <c r="G92" s="27">
        <v>151456.92233999996</v>
      </c>
      <c r="H92" s="27"/>
      <c r="I92" s="49"/>
    </row>
    <row r="93" spans="1:14" ht="25.5" customHeight="1" x14ac:dyDescent="0.25">
      <c r="A93" s="71"/>
      <c r="B93" s="65"/>
      <c r="C93" s="26">
        <v>2023</v>
      </c>
      <c r="D93" s="27"/>
      <c r="E93" s="27"/>
      <c r="F93" s="27"/>
      <c r="G93" s="27"/>
      <c r="H93" s="27"/>
      <c r="I93" s="49"/>
      <c r="J93" s="4"/>
      <c r="K93" s="10"/>
      <c r="L93" s="10"/>
      <c r="M93" s="10"/>
      <c r="N93" s="10"/>
    </row>
    <row r="94" spans="1:14" ht="22.5" customHeight="1" x14ac:dyDescent="0.25">
      <c r="A94" s="71"/>
      <c r="B94" s="65"/>
      <c r="C94" s="26">
        <v>2024</v>
      </c>
      <c r="D94" s="27"/>
      <c r="E94" s="27"/>
      <c r="F94" s="27"/>
      <c r="G94" s="27"/>
      <c r="H94" s="27"/>
      <c r="I94" s="49"/>
      <c r="J94" s="7"/>
      <c r="K94" s="7"/>
      <c r="L94" s="7"/>
      <c r="M94" s="7"/>
      <c r="N94" s="7"/>
    </row>
    <row r="95" spans="1:14" ht="26.25" customHeight="1" x14ac:dyDescent="0.25">
      <c r="A95" s="72"/>
      <c r="B95" s="66"/>
      <c r="C95" s="32">
        <v>2025</v>
      </c>
      <c r="D95" s="30"/>
      <c r="E95" s="30"/>
      <c r="F95" s="30"/>
      <c r="G95" s="30"/>
      <c r="H95" s="30"/>
      <c r="I95" s="49"/>
      <c r="J95" s="12"/>
      <c r="K95" s="12"/>
      <c r="L95" s="12"/>
      <c r="M95" s="12"/>
      <c r="N95" s="12"/>
    </row>
    <row r="96" spans="1:14" ht="18.75" customHeight="1" x14ac:dyDescent="0.25">
      <c r="A96" s="61" t="s">
        <v>35</v>
      </c>
      <c r="B96" s="67" t="s">
        <v>5</v>
      </c>
      <c r="C96" s="32">
        <v>2022</v>
      </c>
      <c r="D96" s="30">
        <f t="shared" si="3"/>
        <v>35664.994440000002</v>
      </c>
      <c r="E96" s="30"/>
      <c r="F96" s="30">
        <v>35664.994440000002</v>
      </c>
      <c r="G96" s="30"/>
      <c r="H96" s="30"/>
      <c r="I96" s="49"/>
      <c r="J96" s="12"/>
      <c r="K96" s="12"/>
      <c r="L96" s="12"/>
      <c r="M96" s="12"/>
      <c r="N96" s="12"/>
    </row>
    <row r="97" spans="1:12" ht="21.75" customHeight="1" x14ac:dyDescent="0.25">
      <c r="A97" s="62"/>
      <c r="B97" s="68"/>
      <c r="C97" s="26">
        <v>2023</v>
      </c>
      <c r="D97" s="27"/>
      <c r="E97" s="27"/>
      <c r="F97" s="27"/>
      <c r="G97" s="27"/>
      <c r="H97" s="27"/>
      <c r="I97" s="49"/>
    </row>
    <row r="98" spans="1:12" ht="22.5" customHeight="1" x14ac:dyDescent="0.25">
      <c r="A98" s="62"/>
      <c r="B98" s="68"/>
      <c r="C98" s="26">
        <v>2024</v>
      </c>
      <c r="D98" s="27"/>
      <c r="E98" s="27"/>
      <c r="F98" s="27"/>
      <c r="G98" s="27"/>
      <c r="H98" s="27"/>
      <c r="I98" s="49"/>
    </row>
    <row r="99" spans="1:12" ht="21" customHeight="1" x14ac:dyDescent="0.25">
      <c r="A99" s="63"/>
      <c r="B99" s="69"/>
      <c r="C99" s="26">
        <v>2025</v>
      </c>
      <c r="D99" s="27"/>
      <c r="E99" s="27"/>
      <c r="F99" s="27"/>
      <c r="G99" s="27"/>
      <c r="H99" s="27"/>
      <c r="I99" s="49"/>
    </row>
    <row r="100" spans="1:12" ht="30.75" customHeight="1" x14ac:dyDescent="0.25">
      <c r="A100" s="61" t="s">
        <v>36</v>
      </c>
      <c r="B100" s="67" t="s">
        <v>5</v>
      </c>
      <c r="C100" s="26">
        <v>2022</v>
      </c>
      <c r="D100" s="27">
        <f t="shared" si="3"/>
        <v>98606.137000000002</v>
      </c>
      <c r="E100" s="27"/>
      <c r="F100" s="27">
        <v>98606.137000000002</v>
      </c>
      <c r="G100" s="27"/>
      <c r="H100" s="27"/>
      <c r="I100" s="49"/>
    </row>
    <row r="101" spans="1:12" ht="30" customHeight="1" x14ac:dyDescent="0.25">
      <c r="A101" s="62"/>
      <c r="B101" s="68"/>
      <c r="C101" s="26">
        <v>2023</v>
      </c>
      <c r="D101" s="27"/>
      <c r="E101" s="27"/>
      <c r="F101" s="48"/>
      <c r="G101" s="27"/>
      <c r="H101" s="27"/>
      <c r="I101" s="49"/>
    </row>
    <row r="102" spans="1:12" ht="31.5" customHeight="1" x14ac:dyDescent="0.25">
      <c r="A102" s="62"/>
      <c r="B102" s="68"/>
      <c r="C102" s="32">
        <v>2024</v>
      </c>
      <c r="D102" s="30"/>
      <c r="E102" s="30"/>
      <c r="F102" s="30"/>
      <c r="G102" s="30"/>
      <c r="H102" s="30"/>
      <c r="I102" s="49"/>
    </row>
    <row r="103" spans="1:12" ht="27" customHeight="1" x14ac:dyDescent="0.25">
      <c r="A103" s="63"/>
      <c r="B103" s="69"/>
      <c r="C103" s="32">
        <v>2025</v>
      </c>
      <c r="D103" s="30"/>
      <c r="E103" s="30"/>
      <c r="F103" s="30"/>
      <c r="G103" s="30"/>
      <c r="H103" s="30"/>
      <c r="I103" s="49"/>
    </row>
    <row r="104" spans="1:12" ht="22.5" customHeight="1" x14ac:dyDescent="0.25">
      <c r="A104" s="61" t="s">
        <v>37</v>
      </c>
      <c r="B104" s="64" t="s">
        <v>5</v>
      </c>
      <c r="C104" s="31">
        <v>2022</v>
      </c>
      <c r="D104" s="27">
        <f t="shared" si="3"/>
        <v>294.39999999999998</v>
      </c>
      <c r="E104" s="27"/>
      <c r="F104" s="27">
        <v>294.39999999999998</v>
      </c>
      <c r="G104" s="27"/>
      <c r="H104" s="27"/>
      <c r="I104" s="49"/>
    </row>
    <row r="105" spans="1:12" ht="23.25" customHeight="1" x14ac:dyDescent="0.25">
      <c r="A105" s="62"/>
      <c r="B105" s="65"/>
      <c r="C105" s="31">
        <v>2023</v>
      </c>
      <c r="D105" s="27"/>
      <c r="E105" s="27"/>
      <c r="F105" s="27"/>
      <c r="G105" s="27"/>
      <c r="H105" s="27"/>
      <c r="I105" s="49"/>
    </row>
    <row r="106" spans="1:12" ht="22.5" customHeight="1" x14ac:dyDescent="0.25">
      <c r="A106" s="62"/>
      <c r="B106" s="65"/>
      <c r="C106" s="31">
        <v>2024</v>
      </c>
      <c r="D106" s="27"/>
      <c r="E106" s="27"/>
      <c r="F106" s="27"/>
      <c r="G106" s="27"/>
      <c r="H106" s="27"/>
      <c r="I106" s="49"/>
    </row>
    <row r="107" spans="1:12" ht="22.5" customHeight="1" x14ac:dyDescent="0.25">
      <c r="A107" s="63"/>
      <c r="B107" s="66"/>
      <c r="C107" s="31">
        <v>2025</v>
      </c>
      <c r="D107" s="27"/>
      <c r="E107" s="27"/>
      <c r="F107" s="27"/>
      <c r="G107" s="27"/>
      <c r="H107" s="27"/>
      <c r="I107" s="49"/>
    </row>
    <row r="108" spans="1:12" ht="27" customHeight="1" x14ac:dyDescent="0.25">
      <c r="A108" s="61" t="s">
        <v>38</v>
      </c>
      <c r="B108" s="64" t="s">
        <v>5</v>
      </c>
      <c r="C108" s="31">
        <v>2022</v>
      </c>
      <c r="D108" s="27">
        <f t="shared" si="3"/>
        <v>583.55999999999995</v>
      </c>
      <c r="E108" s="27"/>
      <c r="F108" s="27">
        <v>583.55999999999995</v>
      </c>
      <c r="G108" s="27"/>
      <c r="H108" s="27"/>
      <c r="I108" s="49"/>
    </row>
    <row r="109" spans="1:12" ht="24.75" customHeight="1" x14ac:dyDescent="0.25">
      <c r="A109" s="62"/>
      <c r="B109" s="65"/>
      <c r="C109" s="31">
        <v>2023</v>
      </c>
      <c r="D109" s="27"/>
      <c r="E109" s="27"/>
      <c r="F109" s="27"/>
      <c r="G109" s="27"/>
      <c r="H109" s="27"/>
      <c r="I109" s="49"/>
      <c r="L109" s="6" t="s">
        <v>78</v>
      </c>
    </row>
    <row r="110" spans="1:12" ht="24.75" customHeight="1" x14ac:dyDescent="0.25">
      <c r="A110" s="62"/>
      <c r="B110" s="65"/>
      <c r="C110" s="31">
        <v>2024</v>
      </c>
      <c r="D110" s="27"/>
      <c r="E110" s="27"/>
      <c r="F110" s="27"/>
      <c r="G110" s="27"/>
      <c r="H110" s="27"/>
      <c r="I110" s="49"/>
    </row>
    <row r="111" spans="1:12" ht="26.25" customHeight="1" x14ac:dyDescent="0.25">
      <c r="A111" s="63"/>
      <c r="B111" s="66"/>
      <c r="C111" s="31">
        <v>2025</v>
      </c>
      <c r="D111" s="27"/>
      <c r="E111" s="27"/>
      <c r="F111" s="27"/>
      <c r="G111" s="27"/>
      <c r="H111" s="27"/>
      <c r="I111" s="49"/>
    </row>
    <row r="112" spans="1:12" ht="38.25" customHeight="1" x14ac:dyDescent="0.25">
      <c r="A112" s="87" t="s">
        <v>76</v>
      </c>
      <c r="B112" s="64" t="s">
        <v>5</v>
      </c>
      <c r="C112" s="31">
        <v>2023</v>
      </c>
      <c r="D112" s="27"/>
      <c r="E112" s="27"/>
      <c r="F112" s="27"/>
      <c r="G112" s="27"/>
      <c r="H112" s="27"/>
      <c r="I112" s="49"/>
    </row>
    <row r="113" spans="1:13" ht="38.25" customHeight="1" x14ac:dyDescent="0.25">
      <c r="A113" s="88"/>
      <c r="B113" s="65"/>
      <c r="C113" s="31">
        <v>2024</v>
      </c>
      <c r="D113" s="27"/>
      <c r="E113" s="27"/>
      <c r="F113" s="27"/>
      <c r="G113" s="27"/>
      <c r="H113" s="27"/>
      <c r="I113" s="49"/>
      <c r="J113" s="6" t="s">
        <v>77</v>
      </c>
    </row>
    <row r="114" spans="1:13" ht="42.75" customHeight="1" x14ac:dyDescent="0.25">
      <c r="A114" s="89"/>
      <c r="B114" s="65"/>
      <c r="C114" s="31">
        <v>2025</v>
      </c>
      <c r="D114" s="27"/>
      <c r="E114" s="27"/>
      <c r="F114" s="27"/>
      <c r="G114" s="27"/>
      <c r="H114" s="27"/>
      <c r="I114" s="49"/>
    </row>
    <row r="115" spans="1:13" ht="30" customHeight="1" x14ac:dyDescent="0.25">
      <c r="A115" s="61" t="s">
        <v>39</v>
      </c>
      <c r="B115" s="64" t="s">
        <v>5</v>
      </c>
      <c r="C115" s="34">
        <v>2022</v>
      </c>
      <c r="D115" s="27">
        <f t="shared" si="3"/>
        <v>1854079.7999999998</v>
      </c>
      <c r="E115" s="27">
        <f>E122+E119</f>
        <v>1854079.7999999998</v>
      </c>
      <c r="F115" s="27"/>
      <c r="G115" s="27"/>
      <c r="H115" s="27"/>
      <c r="I115" s="49"/>
    </row>
    <row r="116" spans="1:13" ht="26.25" customHeight="1" x14ac:dyDescent="0.25">
      <c r="A116" s="62"/>
      <c r="B116" s="65"/>
      <c r="C116" s="34" t="s">
        <v>40</v>
      </c>
      <c r="D116" s="27"/>
      <c r="E116" s="27" t="s">
        <v>80</v>
      </c>
      <c r="F116" s="27"/>
      <c r="G116" s="27"/>
      <c r="H116" s="27"/>
      <c r="I116" s="49"/>
    </row>
    <row r="117" spans="1:13" ht="30" customHeight="1" x14ac:dyDescent="0.25">
      <c r="A117" s="62"/>
      <c r="B117" s="65"/>
      <c r="C117" s="34" t="s">
        <v>41</v>
      </c>
      <c r="D117" s="27"/>
      <c r="E117" s="27"/>
      <c r="F117" s="27"/>
      <c r="G117" s="27"/>
      <c r="H117" s="27"/>
      <c r="I117" s="49"/>
      <c r="J117" s="6" t="s">
        <v>81</v>
      </c>
    </row>
    <row r="118" spans="1:13" ht="27.75" customHeight="1" x14ac:dyDescent="0.25">
      <c r="A118" s="63"/>
      <c r="B118" s="66"/>
      <c r="C118" s="34" t="s">
        <v>42</v>
      </c>
      <c r="D118" s="27"/>
      <c r="E118" s="27"/>
      <c r="F118" s="27"/>
      <c r="G118" s="27"/>
      <c r="H118" s="27"/>
      <c r="I118" s="49"/>
    </row>
    <row r="119" spans="1:13" ht="69.75" customHeight="1" x14ac:dyDescent="0.25">
      <c r="A119" s="85" t="s">
        <v>43</v>
      </c>
      <c r="B119" s="86" t="s">
        <v>5</v>
      </c>
      <c r="C119" s="34">
        <v>2022</v>
      </c>
      <c r="D119" s="27">
        <f t="shared" si="3"/>
        <v>1188162.3999999999</v>
      </c>
      <c r="E119" s="27">
        <v>1188162.3999999999</v>
      </c>
      <c r="F119" s="27"/>
      <c r="G119" s="30"/>
      <c r="H119" s="30"/>
      <c r="I119" s="49"/>
      <c r="M119" s="6" t="s">
        <v>79</v>
      </c>
    </row>
    <row r="120" spans="1:13" ht="68.25" customHeight="1" x14ac:dyDescent="0.25">
      <c r="A120" s="85"/>
      <c r="B120" s="86"/>
      <c r="C120" s="34" t="s">
        <v>40</v>
      </c>
      <c r="D120" s="27"/>
      <c r="E120" s="27"/>
      <c r="F120" s="27"/>
      <c r="G120" s="30"/>
      <c r="H120" s="30"/>
      <c r="I120" s="49"/>
    </row>
    <row r="121" spans="1:13" ht="74.25" customHeight="1" x14ac:dyDescent="0.25">
      <c r="A121" s="85"/>
      <c r="B121" s="86"/>
      <c r="C121" s="34" t="s">
        <v>41</v>
      </c>
      <c r="D121" s="27"/>
      <c r="E121" s="27"/>
      <c r="F121" s="27"/>
      <c r="G121" s="30"/>
      <c r="H121" s="30"/>
      <c r="I121" s="49"/>
    </row>
    <row r="122" spans="1:13" ht="68.25" customHeight="1" x14ac:dyDescent="0.25">
      <c r="A122" s="85" t="s">
        <v>44</v>
      </c>
      <c r="B122" s="86" t="s">
        <v>5</v>
      </c>
      <c r="C122" s="34">
        <v>2022</v>
      </c>
      <c r="D122" s="27">
        <f t="shared" si="3"/>
        <v>665917.4</v>
      </c>
      <c r="E122" s="33">
        <v>665917.4</v>
      </c>
      <c r="F122" s="27"/>
      <c r="G122" s="30"/>
      <c r="H122" s="30"/>
      <c r="I122" s="49"/>
    </row>
    <row r="123" spans="1:13" ht="49.5" customHeight="1" x14ac:dyDescent="0.25">
      <c r="A123" s="85"/>
      <c r="B123" s="86"/>
      <c r="C123" s="34" t="s">
        <v>40</v>
      </c>
      <c r="D123" s="27"/>
      <c r="E123" s="27"/>
      <c r="F123" s="27"/>
      <c r="G123" s="30"/>
      <c r="H123" s="30"/>
      <c r="I123" s="49"/>
    </row>
    <row r="124" spans="1:13" ht="72" customHeight="1" x14ac:dyDescent="0.25">
      <c r="A124" s="85"/>
      <c r="B124" s="86"/>
      <c r="C124" s="34" t="s">
        <v>41</v>
      </c>
      <c r="D124" s="27"/>
      <c r="E124" s="27"/>
      <c r="F124" s="27"/>
      <c r="G124" s="30"/>
      <c r="H124" s="30"/>
      <c r="I124" s="49"/>
    </row>
    <row r="125" spans="1:13" ht="18.75" customHeight="1" x14ac:dyDescent="0.25">
      <c r="A125" s="61" t="s">
        <v>45</v>
      </c>
      <c r="B125" s="64" t="s">
        <v>5</v>
      </c>
      <c r="C125" s="26">
        <v>2022</v>
      </c>
      <c r="D125" s="27">
        <f t="shared" si="3"/>
        <v>100925.7945</v>
      </c>
      <c r="E125" s="27"/>
      <c r="F125" s="27">
        <v>100925.7945</v>
      </c>
      <c r="G125" s="30"/>
      <c r="H125" s="30"/>
      <c r="I125" s="49"/>
    </row>
    <row r="126" spans="1:13" ht="19.5" customHeight="1" x14ac:dyDescent="0.25">
      <c r="A126" s="62"/>
      <c r="B126" s="65"/>
      <c r="C126" s="26">
        <v>2023</v>
      </c>
      <c r="D126" s="27"/>
      <c r="E126" s="27"/>
      <c r="F126" s="27"/>
      <c r="G126" s="30"/>
      <c r="H126" s="30"/>
      <c r="I126" s="49"/>
    </row>
    <row r="127" spans="1:13" ht="18.75" customHeight="1" x14ac:dyDescent="0.25">
      <c r="A127" s="62"/>
      <c r="B127" s="65"/>
      <c r="C127" s="26">
        <v>2024</v>
      </c>
      <c r="D127" s="27"/>
      <c r="E127" s="27"/>
      <c r="F127" s="27"/>
      <c r="G127" s="30"/>
      <c r="H127" s="30"/>
      <c r="I127" s="49"/>
    </row>
    <row r="128" spans="1:13" ht="19.5" customHeight="1" x14ac:dyDescent="0.25">
      <c r="A128" s="63"/>
      <c r="B128" s="66"/>
      <c r="C128" s="26">
        <v>2025</v>
      </c>
      <c r="D128" s="27"/>
      <c r="E128" s="27"/>
      <c r="F128" s="27"/>
      <c r="G128" s="30"/>
      <c r="H128" s="30"/>
      <c r="I128" s="49"/>
    </row>
    <row r="129" spans="1:9" x14ac:dyDescent="0.25">
      <c r="A129" s="61" t="s">
        <v>46</v>
      </c>
      <c r="B129" s="64" t="s">
        <v>5</v>
      </c>
      <c r="C129" s="32">
        <v>2022</v>
      </c>
      <c r="D129" s="30">
        <f t="shared" si="3"/>
        <v>264672.27983000001</v>
      </c>
      <c r="E129" s="30"/>
      <c r="F129" s="30">
        <v>264672.27983000001</v>
      </c>
      <c r="G129" s="30"/>
      <c r="H129" s="30"/>
      <c r="I129" s="49"/>
    </row>
    <row r="130" spans="1:9" x14ac:dyDescent="0.25">
      <c r="A130" s="62"/>
      <c r="B130" s="65"/>
      <c r="C130" s="32">
        <v>2023</v>
      </c>
      <c r="D130" s="30"/>
      <c r="E130" s="30"/>
      <c r="F130" s="30"/>
      <c r="G130" s="30"/>
      <c r="H130" s="30"/>
      <c r="I130" s="49"/>
    </row>
    <row r="131" spans="1:9" x14ac:dyDescent="0.25">
      <c r="A131" s="62"/>
      <c r="B131" s="65"/>
      <c r="C131" s="32">
        <v>2024</v>
      </c>
      <c r="D131" s="30"/>
      <c r="E131" s="30"/>
      <c r="F131" s="30"/>
      <c r="G131" s="30"/>
      <c r="H131" s="30"/>
      <c r="I131" s="49"/>
    </row>
    <row r="132" spans="1:9" x14ac:dyDescent="0.25">
      <c r="A132" s="63"/>
      <c r="B132" s="66"/>
      <c r="C132" s="32">
        <v>2025</v>
      </c>
      <c r="D132" s="30"/>
      <c r="E132" s="30"/>
      <c r="F132" s="30"/>
      <c r="G132" s="30"/>
      <c r="H132" s="30"/>
      <c r="I132" s="49"/>
    </row>
    <row r="133" spans="1:9" ht="22.5" customHeight="1" x14ac:dyDescent="0.25">
      <c r="A133" s="61" t="s">
        <v>47</v>
      </c>
      <c r="B133" s="64" t="s">
        <v>48</v>
      </c>
      <c r="C133" s="35">
        <v>2022</v>
      </c>
      <c r="D133" s="30">
        <f t="shared" si="3"/>
        <v>2227744.9485300002</v>
      </c>
      <c r="E133" s="30"/>
      <c r="F133" s="30">
        <f>F137+F141+F145+F149+F153</f>
        <v>2226557.3485300001</v>
      </c>
      <c r="G133" s="30">
        <f>G137+G141+G145+G149+G153</f>
        <v>1187.6000000000058</v>
      </c>
      <c r="H133" s="30"/>
      <c r="I133" s="59"/>
    </row>
    <row r="134" spans="1:9" ht="24" customHeight="1" x14ac:dyDescent="0.25">
      <c r="A134" s="62"/>
      <c r="B134" s="65"/>
      <c r="C134" s="35">
        <v>2023</v>
      </c>
      <c r="D134" s="30"/>
      <c r="E134" s="30"/>
      <c r="F134" s="30"/>
      <c r="G134" s="30"/>
      <c r="H134" s="30"/>
      <c r="I134" s="49"/>
    </row>
    <row r="135" spans="1:9" ht="26.25" customHeight="1" x14ac:dyDescent="0.25">
      <c r="A135" s="62"/>
      <c r="B135" s="65"/>
      <c r="C135" s="35">
        <v>2024</v>
      </c>
      <c r="D135" s="30"/>
      <c r="E135" s="30"/>
      <c r="F135" s="30"/>
      <c r="G135" s="30"/>
      <c r="H135" s="30"/>
      <c r="I135" s="49"/>
    </row>
    <row r="136" spans="1:9" ht="29.25" customHeight="1" x14ac:dyDescent="0.25">
      <c r="A136" s="63"/>
      <c r="B136" s="66"/>
      <c r="C136" s="35">
        <v>2025</v>
      </c>
      <c r="D136" s="30"/>
      <c r="E136" s="30"/>
      <c r="F136" s="30"/>
      <c r="G136" s="30"/>
      <c r="H136" s="30"/>
      <c r="I136" s="49"/>
    </row>
    <row r="137" spans="1:9" ht="16.5" customHeight="1" x14ac:dyDescent="0.25">
      <c r="A137" s="61" t="s">
        <v>49</v>
      </c>
      <c r="B137" s="64" t="s">
        <v>13</v>
      </c>
      <c r="C137" s="35">
        <v>2022</v>
      </c>
      <c r="D137" s="30">
        <f t="shared" si="3"/>
        <v>858.08799999999997</v>
      </c>
      <c r="E137" s="30"/>
      <c r="F137" s="30">
        <v>858.08799999999997</v>
      </c>
      <c r="G137" s="30"/>
      <c r="H137" s="30"/>
      <c r="I137" s="49"/>
    </row>
    <row r="138" spans="1:9" ht="18.75" customHeight="1" x14ac:dyDescent="0.25">
      <c r="A138" s="62"/>
      <c r="B138" s="65"/>
      <c r="C138" s="35">
        <v>2023</v>
      </c>
      <c r="D138" s="30"/>
      <c r="E138" s="30"/>
      <c r="F138" s="36"/>
      <c r="G138" s="30"/>
      <c r="H138" s="30"/>
      <c r="I138" s="49"/>
    </row>
    <row r="139" spans="1:9" ht="17.25" customHeight="1" x14ac:dyDescent="0.25">
      <c r="A139" s="62"/>
      <c r="B139" s="65"/>
      <c r="C139" s="35">
        <v>2024</v>
      </c>
      <c r="D139" s="30"/>
      <c r="E139" s="30"/>
      <c r="F139" s="36"/>
      <c r="G139" s="30"/>
      <c r="H139" s="30"/>
      <c r="I139" s="49"/>
    </row>
    <row r="140" spans="1:9" x14ac:dyDescent="0.25">
      <c r="A140" s="63"/>
      <c r="B140" s="66"/>
      <c r="C140" s="35">
        <v>2025</v>
      </c>
      <c r="D140" s="30"/>
      <c r="E140" s="30"/>
      <c r="F140" s="36"/>
      <c r="G140" s="30"/>
      <c r="H140" s="30"/>
      <c r="I140" s="49"/>
    </row>
    <row r="141" spans="1:9" x14ac:dyDescent="0.25">
      <c r="A141" s="61" t="s">
        <v>50</v>
      </c>
      <c r="B141" s="64" t="s">
        <v>13</v>
      </c>
      <c r="C141" s="35">
        <v>2022</v>
      </c>
      <c r="D141" s="30">
        <f t="shared" si="3"/>
        <v>1749.3</v>
      </c>
      <c r="E141" s="30"/>
      <c r="F141" s="30">
        <v>1749.3</v>
      </c>
      <c r="G141" s="30"/>
      <c r="H141" s="30"/>
      <c r="I141" s="49"/>
    </row>
    <row r="142" spans="1:9" x14ac:dyDescent="0.25">
      <c r="A142" s="62"/>
      <c r="B142" s="65"/>
      <c r="C142" s="35">
        <v>2023</v>
      </c>
      <c r="D142" s="30"/>
      <c r="E142" s="30"/>
      <c r="F142" s="36"/>
      <c r="G142" s="30"/>
      <c r="H142" s="30"/>
      <c r="I142" s="49"/>
    </row>
    <row r="143" spans="1:9" x14ac:dyDescent="0.25">
      <c r="A143" s="62"/>
      <c r="B143" s="65"/>
      <c r="C143" s="35">
        <v>2024</v>
      </c>
      <c r="D143" s="30"/>
      <c r="E143" s="30"/>
      <c r="F143" s="36"/>
      <c r="G143" s="30"/>
      <c r="H143" s="30"/>
      <c r="I143" s="49"/>
    </row>
    <row r="144" spans="1:9" x14ac:dyDescent="0.25">
      <c r="A144" s="63"/>
      <c r="B144" s="66"/>
      <c r="C144" s="35">
        <v>2025</v>
      </c>
      <c r="D144" s="30"/>
      <c r="E144" s="30"/>
      <c r="F144" s="36"/>
      <c r="G144" s="30"/>
      <c r="H144" s="30"/>
      <c r="I144" s="49"/>
    </row>
    <row r="145" spans="1:9" ht="23.25" customHeight="1" x14ac:dyDescent="0.25">
      <c r="A145" s="61" t="s">
        <v>51</v>
      </c>
      <c r="B145" s="64" t="s">
        <v>13</v>
      </c>
      <c r="C145" s="35">
        <v>2022</v>
      </c>
      <c r="D145" s="30">
        <f t="shared" ref="D145:D203" si="4">H145+G145+F145+E145</f>
        <v>3013.7175000000002</v>
      </c>
      <c r="E145" s="30"/>
      <c r="F145" s="30">
        <v>3013.7175000000002</v>
      </c>
      <c r="G145" s="30"/>
      <c r="H145" s="30"/>
      <c r="I145" s="49"/>
    </row>
    <row r="146" spans="1:9" ht="24.75" customHeight="1" x14ac:dyDescent="0.25">
      <c r="A146" s="62"/>
      <c r="B146" s="65"/>
      <c r="C146" s="35">
        <v>2023</v>
      </c>
      <c r="D146" s="30"/>
      <c r="E146" s="30"/>
      <c r="F146" s="36"/>
      <c r="G146" s="30"/>
      <c r="H146" s="30"/>
      <c r="I146" s="49"/>
    </row>
    <row r="147" spans="1:9" ht="24.75" customHeight="1" x14ac:dyDescent="0.25">
      <c r="A147" s="62"/>
      <c r="B147" s="65"/>
      <c r="C147" s="35">
        <v>2024</v>
      </c>
      <c r="D147" s="30"/>
      <c r="E147" s="30"/>
      <c r="F147" s="36"/>
      <c r="G147" s="30"/>
      <c r="H147" s="30"/>
      <c r="I147" s="49"/>
    </row>
    <row r="148" spans="1:9" ht="17.25" customHeight="1" x14ac:dyDescent="0.25">
      <c r="A148" s="63"/>
      <c r="B148" s="66"/>
      <c r="C148" s="35">
        <v>2025</v>
      </c>
      <c r="D148" s="30"/>
      <c r="E148" s="30"/>
      <c r="F148" s="36"/>
      <c r="G148" s="30"/>
      <c r="H148" s="30"/>
      <c r="I148" s="49"/>
    </row>
    <row r="149" spans="1:9" ht="54" customHeight="1" x14ac:dyDescent="0.25">
      <c r="A149" s="70" t="s">
        <v>52</v>
      </c>
      <c r="B149" s="67" t="s">
        <v>5</v>
      </c>
      <c r="C149" s="26">
        <v>2022</v>
      </c>
      <c r="D149" s="27">
        <f t="shared" si="4"/>
        <v>2205117.8999899998</v>
      </c>
      <c r="E149" s="27"/>
      <c r="F149" s="27">
        <v>2205117.8999899998</v>
      </c>
      <c r="G149" s="27"/>
      <c r="H149" s="27"/>
      <c r="I149" s="49"/>
    </row>
    <row r="150" spans="1:9" ht="43.5" customHeight="1" x14ac:dyDescent="0.25">
      <c r="A150" s="71"/>
      <c r="B150" s="68"/>
      <c r="C150" s="26">
        <v>2023</v>
      </c>
      <c r="D150" s="27"/>
      <c r="E150" s="27"/>
      <c r="F150" s="27"/>
      <c r="G150" s="27"/>
      <c r="H150" s="27"/>
      <c r="I150" s="49"/>
    </row>
    <row r="151" spans="1:9" ht="44.25" customHeight="1" x14ac:dyDescent="0.25">
      <c r="A151" s="71"/>
      <c r="B151" s="68"/>
      <c r="C151" s="26">
        <v>2024</v>
      </c>
      <c r="D151" s="27"/>
      <c r="E151" s="27"/>
      <c r="F151" s="27"/>
      <c r="G151" s="27"/>
      <c r="H151" s="27"/>
      <c r="I151" s="49"/>
    </row>
    <row r="152" spans="1:9" ht="36.75" customHeight="1" x14ac:dyDescent="0.25">
      <c r="A152" s="72"/>
      <c r="B152" s="69"/>
      <c r="C152" s="26">
        <v>2025</v>
      </c>
      <c r="D152" s="27"/>
      <c r="E152" s="27"/>
      <c r="F152" s="37"/>
      <c r="G152" s="27"/>
      <c r="H152" s="38"/>
      <c r="I152" s="49"/>
    </row>
    <row r="153" spans="1:9" ht="23.25" customHeight="1" x14ac:dyDescent="0.25">
      <c r="A153" s="70" t="s">
        <v>53</v>
      </c>
      <c r="B153" s="67" t="s">
        <v>54</v>
      </c>
      <c r="C153" s="26">
        <v>2022</v>
      </c>
      <c r="D153" s="27">
        <f t="shared" si="4"/>
        <v>17005.943040000006</v>
      </c>
      <c r="E153" s="53"/>
      <c r="F153" s="37">
        <v>15818.34304</v>
      </c>
      <c r="G153" s="27">
        <v>1187.6000000000058</v>
      </c>
      <c r="H153" s="38"/>
      <c r="I153" s="49"/>
    </row>
    <row r="154" spans="1:9" ht="22.5" customHeight="1" x14ac:dyDescent="0.25">
      <c r="A154" s="71"/>
      <c r="B154" s="68"/>
      <c r="C154" s="26">
        <v>2023</v>
      </c>
      <c r="D154" s="27"/>
      <c r="E154" s="27"/>
      <c r="F154" s="30"/>
      <c r="G154" s="30"/>
      <c r="H154" s="27"/>
      <c r="I154" s="49"/>
    </row>
    <row r="155" spans="1:9" ht="22.5" customHeight="1" x14ac:dyDescent="0.25">
      <c r="A155" s="71"/>
      <c r="B155" s="68"/>
      <c r="C155" s="26">
        <v>2024</v>
      </c>
      <c r="D155" s="27"/>
      <c r="E155" s="27"/>
      <c r="F155" s="27"/>
      <c r="G155" s="27"/>
      <c r="H155" s="27"/>
      <c r="I155" s="49"/>
    </row>
    <row r="156" spans="1:9" ht="25.5" customHeight="1" x14ac:dyDescent="0.25">
      <c r="A156" s="72"/>
      <c r="B156" s="69"/>
      <c r="C156" s="26">
        <v>2025</v>
      </c>
      <c r="D156" s="27"/>
      <c r="E156" s="27"/>
      <c r="F156" s="27"/>
      <c r="G156" s="27"/>
      <c r="H156" s="27"/>
      <c r="I156" s="49"/>
    </row>
    <row r="157" spans="1:9" ht="28.5" customHeight="1" x14ac:dyDescent="0.25">
      <c r="A157" s="70" t="s">
        <v>55</v>
      </c>
      <c r="B157" s="67" t="s">
        <v>13</v>
      </c>
      <c r="C157" s="26">
        <v>2022</v>
      </c>
      <c r="D157" s="27">
        <f t="shared" si="4"/>
        <v>187967.8</v>
      </c>
      <c r="E157" s="27">
        <f t="shared" ref="E157:F157" si="5">E161+E165</f>
        <v>30000</v>
      </c>
      <c r="F157" s="27">
        <f t="shared" si="5"/>
        <v>71625.7</v>
      </c>
      <c r="G157" s="27"/>
      <c r="H157" s="27">
        <f>H161+H165</f>
        <v>86342.1</v>
      </c>
      <c r="I157" s="49"/>
    </row>
    <row r="158" spans="1:9" ht="36" customHeight="1" x14ac:dyDescent="0.25">
      <c r="A158" s="71"/>
      <c r="B158" s="68"/>
      <c r="C158" s="26">
        <v>2023</v>
      </c>
      <c r="D158" s="27"/>
      <c r="E158" s="27"/>
      <c r="F158" s="27"/>
      <c r="G158" s="27"/>
      <c r="H158" s="27"/>
      <c r="I158" s="49"/>
    </row>
    <row r="159" spans="1:9" ht="30.75" customHeight="1" x14ac:dyDescent="0.25">
      <c r="A159" s="71"/>
      <c r="B159" s="68"/>
      <c r="C159" s="26">
        <v>2024</v>
      </c>
      <c r="D159" s="27"/>
      <c r="E159" s="27"/>
      <c r="F159" s="27"/>
      <c r="G159" s="27"/>
      <c r="H159" s="27"/>
      <c r="I159" s="49"/>
    </row>
    <row r="160" spans="1:9" ht="27.75" customHeight="1" x14ac:dyDescent="0.25">
      <c r="A160" s="72"/>
      <c r="B160" s="69"/>
      <c r="C160" s="26">
        <v>2025</v>
      </c>
      <c r="D160" s="27"/>
      <c r="E160" s="27"/>
      <c r="F160" s="27"/>
      <c r="G160" s="27"/>
      <c r="H160" s="27"/>
      <c r="I160" s="49"/>
    </row>
    <row r="161" spans="1:9" ht="22.5" customHeight="1" x14ac:dyDescent="0.25">
      <c r="A161" s="61" t="s">
        <v>56</v>
      </c>
      <c r="B161" s="64" t="s">
        <v>13</v>
      </c>
      <c r="C161" s="31">
        <v>2022</v>
      </c>
      <c r="D161" s="27">
        <f t="shared" si="4"/>
        <v>176342.1</v>
      </c>
      <c r="E161" s="27">
        <v>30000</v>
      </c>
      <c r="F161" s="27">
        <v>60000</v>
      </c>
      <c r="G161" s="27"/>
      <c r="H161" s="27">
        <v>86342.1</v>
      </c>
      <c r="I161" s="49"/>
    </row>
    <row r="162" spans="1:9" ht="26.25" customHeight="1" x14ac:dyDescent="0.25">
      <c r="A162" s="62"/>
      <c r="B162" s="65"/>
      <c r="C162" s="31">
        <v>2023</v>
      </c>
      <c r="D162" s="27"/>
      <c r="E162" s="27"/>
      <c r="F162" s="27"/>
      <c r="G162" s="27"/>
      <c r="H162" s="27"/>
      <c r="I162" s="49"/>
    </row>
    <row r="163" spans="1:9" ht="27.75" customHeight="1" x14ac:dyDescent="0.25">
      <c r="A163" s="62"/>
      <c r="B163" s="65"/>
      <c r="C163" s="31">
        <v>2024</v>
      </c>
      <c r="D163" s="27"/>
      <c r="E163" s="27"/>
      <c r="F163" s="27"/>
      <c r="G163" s="27"/>
      <c r="H163" s="27"/>
      <c r="I163" s="49"/>
    </row>
    <row r="164" spans="1:9" ht="21.75" customHeight="1" x14ac:dyDescent="0.25">
      <c r="A164" s="63"/>
      <c r="B164" s="66"/>
      <c r="C164" s="31">
        <v>2025</v>
      </c>
      <c r="D164" s="27"/>
      <c r="E164" s="27"/>
      <c r="F164" s="27"/>
      <c r="G164" s="27"/>
      <c r="H164" s="27"/>
      <c r="I164" s="49"/>
    </row>
    <row r="165" spans="1:9" x14ac:dyDescent="0.25">
      <c r="A165" s="61" t="s">
        <v>57</v>
      </c>
      <c r="B165" s="64" t="s">
        <v>13</v>
      </c>
      <c r="C165" s="31">
        <v>2022</v>
      </c>
      <c r="D165" s="27">
        <f t="shared" si="4"/>
        <v>11625.7</v>
      </c>
      <c r="E165" s="27"/>
      <c r="F165" s="27">
        <v>11625.7</v>
      </c>
      <c r="G165" s="27"/>
      <c r="H165" s="27"/>
      <c r="I165" s="49"/>
    </row>
    <row r="166" spans="1:9" x14ac:dyDescent="0.25">
      <c r="A166" s="62"/>
      <c r="B166" s="65"/>
      <c r="C166" s="31">
        <v>2023</v>
      </c>
      <c r="D166" s="27"/>
      <c r="E166" s="27"/>
      <c r="F166" s="29"/>
      <c r="G166" s="27"/>
      <c r="H166" s="27"/>
      <c r="I166" s="49"/>
    </row>
    <row r="167" spans="1:9" x14ac:dyDescent="0.25">
      <c r="A167" s="62"/>
      <c r="B167" s="65"/>
      <c r="C167" s="31">
        <v>2024</v>
      </c>
      <c r="D167" s="27"/>
      <c r="E167" s="27"/>
      <c r="F167" s="29"/>
      <c r="G167" s="27"/>
      <c r="H167" s="27"/>
      <c r="I167" s="49"/>
    </row>
    <row r="168" spans="1:9" x14ac:dyDescent="0.25">
      <c r="A168" s="63"/>
      <c r="B168" s="66"/>
      <c r="C168" s="31">
        <v>2025</v>
      </c>
      <c r="D168" s="27"/>
      <c r="E168" s="27"/>
      <c r="F168" s="29"/>
      <c r="G168" s="27"/>
      <c r="H168" s="27"/>
      <c r="I168" s="49"/>
    </row>
    <row r="169" spans="1:9" x14ac:dyDescent="0.25">
      <c r="A169" s="61" t="s">
        <v>82</v>
      </c>
      <c r="B169" s="64" t="s">
        <v>13</v>
      </c>
      <c r="C169" s="31">
        <v>2022</v>
      </c>
      <c r="D169" s="27">
        <f t="shared" si="4"/>
        <v>196042.9</v>
      </c>
      <c r="E169" s="27">
        <f>E173+E177</f>
        <v>22563.9</v>
      </c>
      <c r="F169" s="27">
        <f>F173+F177</f>
        <v>21679</v>
      </c>
      <c r="G169" s="27"/>
      <c r="H169" s="27">
        <f>H173+H177</f>
        <v>151800</v>
      </c>
      <c r="I169" s="49"/>
    </row>
    <row r="170" spans="1:9" x14ac:dyDescent="0.25">
      <c r="A170" s="62"/>
      <c r="B170" s="65"/>
      <c r="C170" s="31">
        <v>2023</v>
      </c>
      <c r="D170" s="27"/>
      <c r="E170" s="27"/>
      <c r="F170" s="27"/>
      <c r="G170" s="27"/>
      <c r="H170" s="27"/>
      <c r="I170" s="49"/>
    </row>
    <row r="171" spans="1:9" x14ac:dyDescent="0.25">
      <c r="A171" s="62"/>
      <c r="B171" s="65"/>
      <c r="C171" s="31">
        <v>2024</v>
      </c>
      <c r="D171" s="27"/>
      <c r="E171" s="27"/>
      <c r="F171" s="27"/>
      <c r="G171" s="27"/>
      <c r="H171" s="27"/>
      <c r="I171" s="49"/>
    </row>
    <row r="172" spans="1:9" x14ac:dyDescent="0.25">
      <c r="A172" s="63"/>
      <c r="B172" s="66"/>
      <c r="C172" s="31">
        <v>2025</v>
      </c>
      <c r="D172" s="27"/>
      <c r="E172" s="27"/>
      <c r="F172" s="27"/>
      <c r="G172" s="27"/>
      <c r="H172" s="27"/>
      <c r="I172" s="49"/>
    </row>
    <row r="173" spans="1:9" ht="21" customHeight="1" x14ac:dyDescent="0.25">
      <c r="A173" s="82" t="s">
        <v>58</v>
      </c>
      <c r="B173" s="64" t="s">
        <v>13</v>
      </c>
      <c r="C173" s="31">
        <v>2022</v>
      </c>
      <c r="D173" s="27">
        <f t="shared" si="4"/>
        <v>187800</v>
      </c>
      <c r="E173" s="29">
        <v>18360</v>
      </c>
      <c r="F173" s="29">
        <v>17640</v>
      </c>
      <c r="G173" s="29"/>
      <c r="H173" s="29">
        <v>151800</v>
      </c>
      <c r="I173" s="49"/>
    </row>
    <row r="174" spans="1:9" ht="21" customHeight="1" x14ac:dyDescent="0.25">
      <c r="A174" s="83"/>
      <c r="B174" s="65"/>
      <c r="C174" s="31">
        <v>2023</v>
      </c>
      <c r="D174" s="27"/>
      <c r="E174" s="29"/>
      <c r="F174" s="29"/>
      <c r="G174" s="29"/>
      <c r="H174" s="29"/>
      <c r="I174" s="49"/>
    </row>
    <row r="175" spans="1:9" ht="20.25" customHeight="1" x14ac:dyDescent="0.25">
      <c r="A175" s="83"/>
      <c r="B175" s="65"/>
      <c r="C175" s="31">
        <v>2024</v>
      </c>
      <c r="D175" s="27"/>
      <c r="E175" s="29"/>
      <c r="F175" s="29"/>
      <c r="G175" s="29"/>
      <c r="H175" s="29"/>
      <c r="I175" s="49"/>
    </row>
    <row r="176" spans="1:9" ht="21" customHeight="1" x14ac:dyDescent="0.25">
      <c r="A176" s="84"/>
      <c r="B176" s="66"/>
      <c r="C176" s="31">
        <v>2025</v>
      </c>
      <c r="D176" s="27"/>
      <c r="E176" s="29"/>
      <c r="F176" s="29"/>
      <c r="G176" s="29"/>
      <c r="H176" s="29"/>
      <c r="I176" s="49"/>
    </row>
    <row r="177" spans="1:9" ht="39" customHeight="1" x14ac:dyDescent="0.25">
      <c r="A177" s="61" t="s">
        <v>59</v>
      </c>
      <c r="B177" s="64" t="s">
        <v>13</v>
      </c>
      <c r="C177" s="31">
        <v>2022</v>
      </c>
      <c r="D177" s="27">
        <f t="shared" si="4"/>
        <v>8242.9</v>
      </c>
      <c r="E177" s="27">
        <v>4203.8999999999996</v>
      </c>
      <c r="F177" s="27">
        <v>4039</v>
      </c>
      <c r="G177" s="27"/>
      <c r="H177" s="27"/>
      <c r="I177" s="49"/>
    </row>
    <row r="178" spans="1:9" ht="30.75" customHeight="1" x14ac:dyDescent="0.25">
      <c r="A178" s="62"/>
      <c r="B178" s="65"/>
      <c r="C178" s="31">
        <v>2023</v>
      </c>
      <c r="D178" s="27"/>
      <c r="E178" s="29"/>
      <c r="F178" s="40"/>
      <c r="G178" s="27"/>
      <c r="H178" s="27"/>
      <c r="I178" s="49"/>
    </row>
    <row r="179" spans="1:9" ht="33" customHeight="1" x14ac:dyDescent="0.25">
      <c r="A179" s="62"/>
      <c r="B179" s="65"/>
      <c r="C179" s="31">
        <v>2024</v>
      </c>
      <c r="D179" s="27"/>
      <c r="E179" s="29"/>
      <c r="F179" s="40"/>
      <c r="G179" s="27"/>
      <c r="H179" s="27"/>
      <c r="I179" s="49"/>
    </row>
    <row r="180" spans="1:9" ht="35.25" customHeight="1" x14ac:dyDescent="0.25">
      <c r="A180" s="63"/>
      <c r="B180" s="66"/>
      <c r="C180" s="31">
        <v>2025</v>
      </c>
      <c r="D180" s="27"/>
      <c r="E180" s="29"/>
      <c r="F180" s="40"/>
      <c r="G180" s="27"/>
      <c r="H180" s="27"/>
      <c r="I180" s="49"/>
    </row>
    <row r="181" spans="1:9" ht="18" customHeight="1" x14ac:dyDescent="0.25">
      <c r="A181" s="61" t="s">
        <v>83</v>
      </c>
      <c r="B181" s="64" t="s">
        <v>13</v>
      </c>
      <c r="C181" s="31">
        <v>2022</v>
      </c>
      <c r="D181" s="27">
        <f t="shared" si="4"/>
        <v>214980.69999999998</v>
      </c>
      <c r="E181" s="27"/>
      <c r="F181" s="27">
        <f>F185</f>
        <v>41258.9</v>
      </c>
      <c r="G181" s="27"/>
      <c r="H181" s="27">
        <f>H185</f>
        <v>173721.8</v>
      </c>
      <c r="I181" s="49"/>
    </row>
    <row r="182" spans="1:9" ht="20.25" customHeight="1" x14ac:dyDescent="0.25">
      <c r="A182" s="62"/>
      <c r="B182" s="65"/>
      <c r="C182" s="31">
        <v>2023</v>
      </c>
      <c r="D182" s="27"/>
      <c r="E182" s="27"/>
      <c r="F182" s="27"/>
      <c r="G182" s="27"/>
      <c r="H182" s="27"/>
      <c r="I182" s="49"/>
    </row>
    <row r="183" spans="1:9" ht="21" customHeight="1" x14ac:dyDescent="0.25">
      <c r="A183" s="62"/>
      <c r="B183" s="65"/>
      <c r="C183" s="31">
        <v>2024</v>
      </c>
      <c r="D183" s="27"/>
      <c r="E183" s="27"/>
      <c r="F183" s="27"/>
      <c r="G183" s="27"/>
      <c r="H183" s="27"/>
      <c r="I183" s="49"/>
    </row>
    <row r="184" spans="1:9" ht="24" customHeight="1" x14ac:dyDescent="0.25">
      <c r="A184" s="63"/>
      <c r="B184" s="66"/>
      <c r="C184" s="31">
        <v>2025</v>
      </c>
      <c r="D184" s="27"/>
      <c r="E184" s="27"/>
      <c r="F184" s="27"/>
      <c r="G184" s="27"/>
      <c r="H184" s="27"/>
      <c r="I184" s="49"/>
    </row>
    <row r="185" spans="1:9" ht="29.25" customHeight="1" x14ac:dyDescent="0.25">
      <c r="A185" s="61" t="s">
        <v>60</v>
      </c>
      <c r="B185" s="64" t="s">
        <v>13</v>
      </c>
      <c r="C185" s="31">
        <v>2022</v>
      </c>
      <c r="D185" s="27">
        <f t="shared" si="4"/>
        <v>214980.69999999998</v>
      </c>
      <c r="E185" s="27"/>
      <c r="F185" s="29">
        <v>41258.9</v>
      </c>
      <c r="G185" s="27"/>
      <c r="H185" s="27">
        <v>173721.8</v>
      </c>
      <c r="I185" s="49"/>
    </row>
    <row r="186" spans="1:9" ht="33" customHeight="1" x14ac:dyDescent="0.25">
      <c r="A186" s="62"/>
      <c r="B186" s="65"/>
      <c r="C186" s="31">
        <v>2023</v>
      </c>
      <c r="D186" s="27"/>
      <c r="E186" s="27"/>
      <c r="F186" s="29"/>
      <c r="G186" s="27"/>
      <c r="H186" s="27"/>
      <c r="I186" s="49"/>
    </row>
    <row r="187" spans="1:9" ht="41.25" customHeight="1" x14ac:dyDescent="0.25">
      <c r="A187" s="62"/>
      <c r="B187" s="65"/>
      <c r="C187" s="31">
        <v>2024</v>
      </c>
      <c r="D187" s="41"/>
      <c r="E187" s="41"/>
      <c r="F187" s="29"/>
      <c r="G187" s="27"/>
      <c r="H187" s="27"/>
      <c r="I187" s="49"/>
    </row>
    <row r="188" spans="1:9" ht="37.5" customHeight="1" x14ac:dyDescent="0.25">
      <c r="A188" s="63"/>
      <c r="B188" s="66"/>
      <c r="C188" s="42">
        <v>2025</v>
      </c>
      <c r="D188" s="41"/>
      <c r="E188" s="41"/>
      <c r="F188" s="29"/>
      <c r="G188" s="27"/>
      <c r="H188" s="27"/>
      <c r="I188" s="49"/>
    </row>
    <row r="189" spans="1:9" ht="21" customHeight="1" x14ac:dyDescent="0.25">
      <c r="A189" s="61" t="s">
        <v>61</v>
      </c>
      <c r="B189" s="64" t="s">
        <v>62</v>
      </c>
      <c r="C189" s="42">
        <v>2022</v>
      </c>
      <c r="D189" s="27">
        <f t="shared" si="4"/>
        <v>54722.71</v>
      </c>
      <c r="E189" s="60">
        <v>54722.71</v>
      </c>
      <c r="F189" s="38"/>
      <c r="G189" s="27"/>
      <c r="H189" s="27"/>
      <c r="I189" s="49"/>
    </row>
    <row r="190" spans="1:9" ht="18" customHeight="1" x14ac:dyDescent="0.25">
      <c r="A190" s="62"/>
      <c r="B190" s="65"/>
      <c r="C190" s="31">
        <v>2023</v>
      </c>
      <c r="D190" s="30"/>
      <c r="E190" s="30"/>
      <c r="F190" s="27"/>
      <c r="G190" s="27"/>
      <c r="H190" s="27"/>
      <c r="I190" s="49"/>
    </row>
    <row r="191" spans="1:9" ht="18.75" customHeight="1" x14ac:dyDescent="0.25">
      <c r="A191" s="62"/>
      <c r="B191" s="65"/>
      <c r="C191" s="31">
        <v>2024</v>
      </c>
      <c r="D191" s="31"/>
      <c r="E191" s="27"/>
      <c r="F191" s="27"/>
      <c r="G191" s="27"/>
      <c r="H191" s="27"/>
      <c r="I191" s="49"/>
    </row>
    <row r="192" spans="1:9" ht="20.25" customHeight="1" x14ac:dyDescent="0.25">
      <c r="A192" s="63"/>
      <c r="B192" s="66"/>
      <c r="C192" s="31">
        <v>2025</v>
      </c>
      <c r="D192" s="31"/>
      <c r="E192" s="27"/>
      <c r="F192" s="27"/>
      <c r="G192" s="27"/>
      <c r="H192" s="27"/>
      <c r="I192" s="49"/>
    </row>
    <row r="193" spans="1:9" ht="33" customHeight="1" x14ac:dyDescent="0.25">
      <c r="A193" s="73" t="s">
        <v>63</v>
      </c>
      <c r="B193" s="74"/>
      <c r="C193" s="74"/>
      <c r="D193" s="74"/>
      <c r="E193" s="74"/>
      <c r="F193" s="74"/>
      <c r="G193" s="74"/>
      <c r="H193" s="75"/>
      <c r="I193" s="49"/>
    </row>
    <row r="194" spans="1:9" ht="30" customHeight="1" x14ac:dyDescent="0.25">
      <c r="A194" s="76" t="s">
        <v>63</v>
      </c>
      <c r="B194" s="79" t="s">
        <v>64</v>
      </c>
      <c r="C194" s="44">
        <v>2022</v>
      </c>
      <c r="D194" s="28">
        <f t="shared" si="4"/>
        <v>1027543.9470899999</v>
      </c>
      <c r="E194" s="28"/>
      <c r="F194" s="28">
        <f>F199+F215</f>
        <v>1027543.9470899999</v>
      </c>
      <c r="G194" s="27"/>
      <c r="H194" s="27"/>
      <c r="I194" s="49"/>
    </row>
    <row r="195" spans="1:9" ht="35.25" customHeight="1" x14ac:dyDescent="0.25">
      <c r="A195" s="77"/>
      <c r="B195" s="80"/>
      <c r="C195" s="44">
        <v>2023</v>
      </c>
      <c r="D195" s="28"/>
      <c r="E195" s="28"/>
      <c r="F195" s="28"/>
      <c r="G195" s="27"/>
      <c r="H195" s="27"/>
      <c r="I195" s="49"/>
    </row>
    <row r="196" spans="1:9" ht="31.5" customHeight="1" x14ac:dyDescent="0.25">
      <c r="A196" s="77"/>
      <c r="B196" s="80"/>
      <c r="C196" s="44">
        <v>2024</v>
      </c>
      <c r="D196" s="28"/>
      <c r="E196" s="28"/>
      <c r="F196" s="28"/>
      <c r="G196" s="27"/>
      <c r="H196" s="27"/>
      <c r="I196" s="49"/>
    </row>
    <row r="197" spans="1:9" ht="35.25" customHeight="1" x14ac:dyDescent="0.25">
      <c r="A197" s="78"/>
      <c r="B197" s="81"/>
      <c r="C197" s="44">
        <v>2025</v>
      </c>
      <c r="D197" s="28"/>
      <c r="E197" s="28"/>
      <c r="F197" s="28"/>
      <c r="G197" s="27"/>
      <c r="H197" s="27"/>
      <c r="I197" s="49"/>
    </row>
    <row r="198" spans="1:9" ht="18.75" customHeight="1" x14ac:dyDescent="0.25">
      <c r="A198" s="54" t="s">
        <v>16</v>
      </c>
      <c r="B198" s="55"/>
      <c r="C198" s="44" t="s">
        <v>25</v>
      </c>
      <c r="D198" s="28">
        <f t="shared" si="4"/>
        <v>1027543.9470899999</v>
      </c>
      <c r="E198" s="28"/>
      <c r="F198" s="28">
        <f>SUM(F194:F197)</f>
        <v>1027543.9470899999</v>
      </c>
      <c r="G198" s="27"/>
      <c r="H198" s="27"/>
      <c r="I198" s="49"/>
    </row>
    <row r="199" spans="1:9" ht="21.75" customHeight="1" x14ac:dyDescent="0.25">
      <c r="A199" s="61" t="s">
        <v>65</v>
      </c>
      <c r="B199" s="64" t="s">
        <v>66</v>
      </c>
      <c r="C199" s="60">
        <v>2022</v>
      </c>
      <c r="D199" s="27">
        <f t="shared" si="4"/>
        <v>998147.24708999996</v>
      </c>
      <c r="E199" s="27"/>
      <c r="F199" s="27">
        <f>F203+F207+F211</f>
        <v>998147.24708999996</v>
      </c>
      <c r="G199" s="27"/>
      <c r="H199" s="27"/>
      <c r="I199" s="49"/>
    </row>
    <row r="200" spans="1:9" ht="24" customHeight="1" x14ac:dyDescent="0.25">
      <c r="A200" s="62"/>
      <c r="B200" s="65"/>
      <c r="C200" s="60">
        <v>2023</v>
      </c>
      <c r="D200" s="27"/>
      <c r="E200" s="27"/>
      <c r="F200" s="27"/>
      <c r="G200" s="27"/>
      <c r="H200" s="27"/>
      <c r="I200" s="49"/>
    </row>
    <row r="201" spans="1:9" ht="33.75" customHeight="1" x14ac:dyDescent="0.25">
      <c r="A201" s="62"/>
      <c r="B201" s="65"/>
      <c r="C201" s="60">
        <v>2024</v>
      </c>
      <c r="D201" s="27"/>
      <c r="E201" s="27"/>
      <c r="F201" s="27"/>
      <c r="G201" s="27"/>
      <c r="H201" s="27"/>
      <c r="I201" s="49"/>
    </row>
    <row r="202" spans="1:9" ht="28.5" customHeight="1" x14ac:dyDescent="0.25">
      <c r="A202" s="63"/>
      <c r="B202" s="66"/>
      <c r="C202" s="60">
        <v>2025</v>
      </c>
      <c r="D202" s="27"/>
      <c r="E202" s="27"/>
      <c r="F202" s="27"/>
      <c r="G202" s="27"/>
      <c r="H202" s="27"/>
      <c r="I202" s="49"/>
    </row>
    <row r="203" spans="1:9" ht="25.5" customHeight="1" x14ac:dyDescent="0.25">
      <c r="A203" s="61" t="s">
        <v>68</v>
      </c>
      <c r="B203" s="64" t="s">
        <v>5</v>
      </c>
      <c r="C203" s="60">
        <v>2022</v>
      </c>
      <c r="D203" s="27">
        <f t="shared" si="4"/>
        <v>678198.62549000001</v>
      </c>
      <c r="E203" s="27"/>
      <c r="F203" s="27">
        <v>678198.62549000001</v>
      </c>
      <c r="G203" s="27"/>
      <c r="H203" s="38"/>
      <c r="I203" s="49"/>
    </row>
    <row r="204" spans="1:9" ht="27.75" customHeight="1" x14ac:dyDescent="0.25">
      <c r="A204" s="62"/>
      <c r="B204" s="65"/>
      <c r="C204" s="60">
        <v>2023</v>
      </c>
      <c r="D204" s="27"/>
      <c r="E204" s="27"/>
      <c r="F204" s="27"/>
      <c r="G204" s="27"/>
      <c r="H204" s="38"/>
      <c r="I204" s="49"/>
    </row>
    <row r="205" spans="1:9" ht="27.75" customHeight="1" x14ac:dyDescent="0.25">
      <c r="A205" s="62"/>
      <c r="B205" s="65"/>
      <c r="C205" s="60">
        <v>2024</v>
      </c>
      <c r="D205" s="27"/>
      <c r="E205" s="27"/>
      <c r="F205" s="27"/>
      <c r="G205" s="27"/>
      <c r="H205" s="38"/>
      <c r="I205" s="49"/>
    </row>
    <row r="206" spans="1:9" ht="27" customHeight="1" x14ac:dyDescent="0.25">
      <c r="A206" s="63"/>
      <c r="B206" s="66"/>
      <c r="C206" s="60">
        <v>2025</v>
      </c>
      <c r="D206" s="27"/>
      <c r="E206" s="27"/>
      <c r="F206" s="27"/>
      <c r="G206" s="27"/>
      <c r="H206" s="38"/>
      <c r="I206" s="49"/>
    </row>
    <row r="207" spans="1:9" ht="39" customHeight="1" x14ac:dyDescent="0.25">
      <c r="A207" s="61" t="s">
        <v>67</v>
      </c>
      <c r="B207" s="64" t="s">
        <v>5</v>
      </c>
      <c r="C207" s="60">
        <v>2022</v>
      </c>
      <c r="D207" s="27">
        <f t="shared" ref="D207:D227" si="6">H207+G207+F207+E207</f>
        <v>308478.90159999998</v>
      </c>
      <c r="E207" s="27"/>
      <c r="F207" s="27">
        <v>308478.90159999998</v>
      </c>
      <c r="G207" s="27"/>
      <c r="H207" s="38"/>
      <c r="I207" s="49"/>
    </row>
    <row r="208" spans="1:9" ht="40.5" customHeight="1" x14ac:dyDescent="0.25">
      <c r="A208" s="62"/>
      <c r="B208" s="65"/>
      <c r="C208" s="60">
        <v>2023</v>
      </c>
      <c r="D208" s="27"/>
      <c r="E208" s="27"/>
      <c r="F208" s="27"/>
      <c r="G208" s="27"/>
      <c r="H208" s="38"/>
      <c r="I208" s="49"/>
    </row>
    <row r="209" spans="1:9" ht="42.75" customHeight="1" x14ac:dyDescent="0.25">
      <c r="A209" s="62"/>
      <c r="B209" s="65"/>
      <c r="C209" s="60">
        <v>2024</v>
      </c>
      <c r="D209" s="27"/>
      <c r="E209" s="27"/>
      <c r="F209" s="27"/>
      <c r="G209" s="27"/>
      <c r="H209" s="38"/>
      <c r="I209" s="49"/>
    </row>
    <row r="210" spans="1:9" ht="48" customHeight="1" x14ac:dyDescent="0.25">
      <c r="A210" s="63"/>
      <c r="B210" s="66"/>
      <c r="C210" s="60">
        <v>2025</v>
      </c>
      <c r="D210" s="27"/>
      <c r="E210" s="27"/>
      <c r="F210" s="27"/>
      <c r="G210" s="27"/>
      <c r="H210" s="38"/>
      <c r="I210" s="49"/>
    </row>
    <row r="211" spans="1:9" ht="21" customHeight="1" x14ac:dyDescent="0.25">
      <c r="A211" s="61" t="s">
        <v>69</v>
      </c>
      <c r="B211" s="64" t="s">
        <v>5</v>
      </c>
      <c r="C211" s="60">
        <v>2022</v>
      </c>
      <c r="D211" s="27">
        <f t="shared" si="6"/>
        <v>11469.72</v>
      </c>
      <c r="E211" s="27"/>
      <c r="F211" s="27">
        <v>11469.72</v>
      </c>
      <c r="G211" s="56"/>
      <c r="H211" s="38"/>
      <c r="I211" s="49"/>
    </row>
    <row r="212" spans="1:9" ht="22.5" customHeight="1" x14ac:dyDescent="0.25">
      <c r="A212" s="62"/>
      <c r="B212" s="65"/>
      <c r="C212" s="60">
        <v>2023</v>
      </c>
      <c r="D212" s="27"/>
      <c r="E212" s="27"/>
      <c r="F212" s="27"/>
      <c r="G212" s="27"/>
      <c r="H212" s="38"/>
      <c r="I212" s="49"/>
    </row>
    <row r="213" spans="1:9" ht="24" customHeight="1" x14ac:dyDescent="0.25">
      <c r="A213" s="62"/>
      <c r="B213" s="65"/>
      <c r="C213" s="60">
        <v>2024</v>
      </c>
      <c r="D213" s="27"/>
      <c r="E213" s="27"/>
      <c r="F213" s="27"/>
      <c r="G213" s="27"/>
      <c r="H213" s="38"/>
      <c r="I213" s="49"/>
    </row>
    <row r="214" spans="1:9" ht="22.5" customHeight="1" x14ac:dyDescent="0.25">
      <c r="A214" s="63"/>
      <c r="B214" s="66"/>
      <c r="C214" s="60">
        <v>2025</v>
      </c>
      <c r="D214" s="27"/>
      <c r="E214" s="27"/>
      <c r="F214" s="27"/>
      <c r="G214" s="27"/>
      <c r="H214" s="38"/>
      <c r="I214" s="49"/>
    </row>
    <row r="215" spans="1:9" ht="27.75" customHeight="1" x14ac:dyDescent="0.25">
      <c r="A215" s="70" t="s">
        <v>70</v>
      </c>
      <c r="B215" s="67" t="s">
        <v>13</v>
      </c>
      <c r="C215" s="26">
        <v>2022</v>
      </c>
      <c r="D215" s="27">
        <f t="shared" si="6"/>
        <v>29396.7</v>
      </c>
      <c r="E215" s="27"/>
      <c r="F215" s="48">
        <f>F219+F223+F227+F231</f>
        <v>29396.7</v>
      </c>
      <c r="G215" s="27"/>
      <c r="H215" s="27"/>
      <c r="I215" s="49">
        <v>29396.666010000001</v>
      </c>
    </row>
    <row r="216" spans="1:9" ht="36.75" customHeight="1" x14ac:dyDescent="0.25">
      <c r="A216" s="71"/>
      <c r="B216" s="68"/>
      <c r="C216" s="26">
        <v>2023</v>
      </c>
      <c r="D216" s="27"/>
      <c r="E216" s="27"/>
      <c r="F216" s="27"/>
      <c r="G216" s="27"/>
      <c r="H216" s="27"/>
      <c r="I216" s="49"/>
    </row>
    <row r="217" spans="1:9" ht="30.75" customHeight="1" x14ac:dyDescent="0.25">
      <c r="A217" s="71"/>
      <c r="B217" s="68"/>
      <c r="C217" s="26">
        <v>2024</v>
      </c>
      <c r="D217" s="27"/>
      <c r="E217" s="27"/>
      <c r="F217" s="27"/>
      <c r="G217" s="27"/>
      <c r="H217" s="27"/>
      <c r="I217" s="49"/>
    </row>
    <row r="218" spans="1:9" ht="29.25" customHeight="1" x14ac:dyDescent="0.25">
      <c r="A218" s="72"/>
      <c r="B218" s="69"/>
      <c r="C218" s="26">
        <v>2025</v>
      </c>
      <c r="D218" s="27"/>
      <c r="E218" s="27"/>
      <c r="F218" s="27"/>
      <c r="G218" s="27"/>
      <c r="H218" s="27"/>
      <c r="I218" s="49"/>
    </row>
    <row r="219" spans="1:9" ht="20.25" customHeight="1" x14ac:dyDescent="0.25">
      <c r="A219" s="70" t="s">
        <v>71</v>
      </c>
      <c r="B219" s="67" t="s">
        <v>13</v>
      </c>
      <c r="C219" s="26">
        <v>2022</v>
      </c>
      <c r="D219" s="27">
        <f>H219+G219+F219+E219</f>
        <v>26885.8</v>
      </c>
      <c r="E219" s="27"/>
      <c r="F219" s="27">
        <v>26885.8</v>
      </c>
      <c r="G219" s="27"/>
      <c r="H219" s="27"/>
      <c r="I219" s="49"/>
    </row>
    <row r="220" spans="1:9" ht="19.5" customHeight="1" x14ac:dyDescent="0.25">
      <c r="A220" s="71"/>
      <c r="B220" s="68"/>
      <c r="C220" s="26">
        <v>2023</v>
      </c>
      <c r="D220" s="27"/>
      <c r="E220" s="27"/>
      <c r="F220" s="27"/>
      <c r="G220" s="27"/>
      <c r="H220" s="27"/>
      <c r="I220" s="49"/>
    </row>
    <row r="221" spans="1:9" ht="19.5" customHeight="1" x14ac:dyDescent="0.25">
      <c r="A221" s="71"/>
      <c r="B221" s="68"/>
      <c r="C221" s="26">
        <v>2024</v>
      </c>
      <c r="D221" s="27"/>
      <c r="E221" s="27"/>
      <c r="F221" s="27"/>
      <c r="G221" s="27"/>
      <c r="H221" s="27"/>
      <c r="I221" s="49"/>
    </row>
    <row r="222" spans="1:9" ht="18" customHeight="1" x14ac:dyDescent="0.25">
      <c r="A222" s="72"/>
      <c r="B222" s="69"/>
      <c r="C222" s="26">
        <v>2025</v>
      </c>
      <c r="D222" s="27"/>
      <c r="E222" s="27"/>
      <c r="F222" s="27"/>
      <c r="G222" s="27"/>
      <c r="H222" s="27"/>
      <c r="I222" s="49"/>
    </row>
    <row r="223" spans="1:9" ht="18.75" customHeight="1" x14ac:dyDescent="0.25">
      <c r="A223" s="70" t="s">
        <v>72</v>
      </c>
      <c r="B223" s="67" t="s">
        <v>13</v>
      </c>
      <c r="C223" s="26">
        <v>2022</v>
      </c>
      <c r="D223" s="27">
        <f t="shared" si="6"/>
        <v>2480.9</v>
      </c>
      <c r="E223" s="27"/>
      <c r="F223" s="27">
        <v>2480.9</v>
      </c>
      <c r="G223" s="27"/>
      <c r="H223" s="27"/>
      <c r="I223" s="49"/>
    </row>
    <row r="224" spans="1:9" ht="24.75" customHeight="1" x14ac:dyDescent="0.25">
      <c r="A224" s="71"/>
      <c r="B224" s="68"/>
      <c r="C224" s="26">
        <v>2023</v>
      </c>
      <c r="D224" s="27"/>
      <c r="E224" s="27"/>
      <c r="F224" s="27"/>
      <c r="G224" s="27"/>
      <c r="H224" s="27"/>
      <c r="I224" s="49"/>
    </row>
    <row r="225" spans="1:9" ht="21" customHeight="1" x14ac:dyDescent="0.25">
      <c r="A225" s="71"/>
      <c r="B225" s="68"/>
      <c r="C225" s="26">
        <v>2024</v>
      </c>
      <c r="D225" s="27"/>
      <c r="E225" s="27"/>
      <c r="F225" s="27"/>
      <c r="G225" s="27"/>
      <c r="H225" s="27"/>
      <c r="I225" s="49"/>
    </row>
    <row r="226" spans="1:9" ht="21" customHeight="1" x14ac:dyDescent="0.25">
      <c r="A226" s="71"/>
      <c r="B226" s="68"/>
      <c r="C226" s="26">
        <v>2025</v>
      </c>
      <c r="D226" s="39"/>
      <c r="E226" s="27"/>
      <c r="F226" s="39"/>
      <c r="G226" s="27"/>
      <c r="H226" s="27"/>
      <c r="I226" s="49"/>
    </row>
    <row r="227" spans="1:9" ht="24" customHeight="1" x14ac:dyDescent="0.25">
      <c r="A227" s="70" t="s">
        <v>73</v>
      </c>
      <c r="B227" s="67" t="s">
        <v>13</v>
      </c>
      <c r="C227" s="26">
        <v>2022</v>
      </c>
      <c r="D227" s="27">
        <f t="shared" si="6"/>
        <v>30</v>
      </c>
      <c r="E227" s="27"/>
      <c r="F227" s="27">
        <v>30</v>
      </c>
      <c r="G227" s="27"/>
      <c r="H227" s="27"/>
      <c r="I227" s="49"/>
    </row>
    <row r="228" spans="1:9" ht="35.25" customHeight="1" x14ac:dyDescent="0.25">
      <c r="A228" s="71"/>
      <c r="B228" s="68"/>
      <c r="C228" s="26">
        <v>2023</v>
      </c>
      <c r="D228" s="27"/>
      <c r="E228" s="27"/>
      <c r="F228" s="27"/>
      <c r="G228" s="27"/>
      <c r="H228" s="27"/>
      <c r="I228" s="49"/>
    </row>
    <row r="229" spans="1:9" ht="28.5" customHeight="1" x14ac:dyDescent="0.25">
      <c r="A229" s="71"/>
      <c r="B229" s="68"/>
      <c r="C229" s="26">
        <v>2024</v>
      </c>
      <c r="D229" s="27"/>
      <c r="E229" s="27"/>
      <c r="F229" s="27"/>
      <c r="G229" s="27"/>
      <c r="H229" s="27"/>
      <c r="I229" s="49"/>
    </row>
    <row r="230" spans="1:9" ht="26.25" customHeight="1" x14ac:dyDescent="0.25">
      <c r="A230" s="72"/>
      <c r="B230" s="69"/>
      <c r="C230" s="26">
        <v>2025</v>
      </c>
      <c r="D230" s="27"/>
      <c r="E230" s="27"/>
      <c r="F230" s="27"/>
      <c r="G230" s="27"/>
      <c r="H230" s="27"/>
      <c r="I230" s="49"/>
    </row>
    <row r="231" spans="1:9" ht="24" customHeight="1" x14ac:dyDescent="0.25">
      <c r="A231" s="70" t="s">
        <v>74</v>
      </c>
      <c r="B231" s="67" t="s">
        <v>13</v>
      </c>
      <c r="C231" s="26">
        <v>2022</v>
      </c>
      <c r="D231" s="27"/>
      <c r="E231" s="27"/>
      <c r="F231" s="27"/>
      <c r="G231" s="27"/>
      <c r="H231" s="27"/>
      <c r="I231" s="49"/>
    </row>
    <row r="232" spans="1:9" ht="24.75" customHeight="1" x14ac:dyDescent="0.25">
      <c r="A232" s="71"/>
      <c r="B232" s="68"/>
      <c r="C232" s="26">
        <v>2023</v>
      </c>
      <c r="D232" s="27"/>
      <c r="E232" s="27"/>
      <c r="F232" s="27"/>
      <c r="G232" s="27"/>
      <c r="H232" s="27"/>
      <c r="I232" s="49"/>
    </row>
    <row r="233" spans="1:9" ht="25.5" customHeight="1" x14ac:dyDescent="0.25">
      <c r="A233" s="71"/>
      <c r="B233" s="68"/>
      <c r="C233" s="26">
        <v>2024</v>
      </c>
      <c r="D233" s="27"/>
      <c r="E233" s="27"/>
      <c r="F233" s="27"/>
      <c r="G233" s="27"/>
      <c r="H233" s="27"/>
      <c r="I233" s="49"/>
    </row>
    <row r="234" spans="1:9" ht="27.75" customHeight="1" x14ac:dyDescent="0.25">
      <c r="A234" s="72"/>
      <c r="B234" s="69"/>
      <c r="C234" s="26">
        <v>2025</v>
      </c>
      <c r="D234" s="27"/>
      <c r="E234" s="27"/>
      <c r="F234" s="27"/>
      <c r="G234" s="27"/>
      <c r="H234" s="27"/>
      <c r="I234" s="49"/>
    </row>
    <row r="235" spans="1:9" ht="135" x14ac:dyDescent="0.25">
      <c r="A235" s="43" t="s">
        <v>75</v>
      </c>
      <c r="B235" s="39" t="s">
        <v>13</v>
      </c>
      <c r="C235" s="26">
        <v>2023</v>
      </c>
      <c r="D235" s="27"/>
      <c r="E235" s="27"/>
      <c r="F235" s="27"/>
      <c r="G235" s="27"/>
      <c r="H235" s="27"/>
      <c r="I235" s="49"/>
    </row>
    <row r="236" spans="1:9" x14ac:dyDescent="0.25">
      <c r="A236" s="49"/>
      <c r="B236" s="49"/>
      <c r="C236" s="49"/>
      <c r="D236" s="49"/>
      <c r="E236" s="49"/>
      <c r="F236" s="49"/>
      <c r="G236" s="49"/>
      <c r="H236" s="49"/>
      <c r="I236" s="49"/>
    </row>
  </sheetData>
  <mergeCells count="123">
    <mergeCell ref="B3:C3"/>
    <mergeCell ref="D1:H1"/>
    <mergeCell ref="F2:H2"/>
    <mergeCell ref="F3:H3"/>
    <mergeCell ref="B4:F4"/>
    <mergeCell ref="A28:A31"/>
    <mergeCell ref="B28:B31"/>
    <mergeCell ref="A32:A35"/>
    <mergeCell ref="B32:B35"/>
    <mergeCell ref="A15:B19"/>
    <mergeCell ref="A10:B14"/>
    <mergeCell ref="B24:B27"/>
    <mergeCell ref="K8:K10"/>
    <mergeCell ref="A7:A8"/>
    <mergeCell ref="B7:B8"/>
    <mergeCell ref="D7:H7"/>
    <mergeCell ref="C7:C8"/>
    <mergeCell ref="J8:J10"/>
    <mergeCell ref="F6:H6"/>
    <mergeCell ref="A44:A47"/>
    <mergeCell ref="B44:B47"/>
    <mergeCell ref="A48:A51"/>
    <mergeCell ref="B48:B51"/>
    <mergeCell ref="A52:A55"/>
    <mergeCell ref="B52:B55"/>
    <mergeCell ref="A20:A23"/>
    <mergeCell ref="B20:B23"/>
    <mergeCell ref="A24:A27"/>
    <mergeCell ref="A36:A39"/>
    <mergeCell ref="B36:B39"/>
    <mergeCell ref="A40:A43"/>
    <mergeCell ref="B40:B43"/>
    <mergeCell ref="A68:A71"/>
    <mergeCell ref="B68:B71"/>
    <mergeCell ref="A72:A75"/>
    <mergeCell ref="B72:B75"/>
    <mergeCell ref="A76:A79"/>
    <mergeCell ref="B76:B79"/>
    <mergeCell ref="A56:A59"/>
    <mergeCell ref="B56:B59"/>
    <mergeCell ref="A60:A63"/>
    <mergeCell ref="B60:B63"/>
    <mergeCell ref="A64:A67"/>
    <mergeCell ref="B64:B67"/>
    <mergeCell ref="A92:A95"/>
    <mergeCell ref="B92:B95"/>
    <mergeCell ref="A96:A99"/>
    <mergeCell ref="B96:B99"/>
    <mergeCell ref="A100:A103"/>
    <mergeCell ref="B100:B103"/>
    <mergeCell ref="A80:A83"/>
    <mergeCell ref="B80:B83"/>
    <mergeCell ref="A84:A87"/>
    <mergeCell ref="B84:B87"/>
    <mergeCell ref="A88:A91"/>
    <mergeCell ref="B88:B91"/>
    <mergeCell ref="A115:A118"/>
    <mergeCell ref="B115:B118"/>
    <mergeCell ref="A119:A121"/>
    <mergeCell ref="B119:B121"/>
    <mergeCell ref="A104:A107"/>
    <mergeCell ref="B104:B107"/>
    <mergeCell ref="A112:A114"/>
    <mergeCell ref="B112:B114"/>
    <mergeCell ref="A108:A111"/>
    <mergeCell ref="B108:B111"/>
    <mergeCell ref="A129:A132"/>
    <mergeCell ref="B129:B132"/>
    <mergeCell ref="A133:A136"/>
    <mergeCell ref="B133:B136"/>
    <mergeCell ref="A122:A124"/>
    <mergeCell ref="B122:B124"/>
    <mergeCell ref="A125:A128"/>
    <mergeCell ref="B125:B128"/>
    <mergeCell ref="A149:A152"/>
    <mergeCell ref="B149:B152"/>
    <mergeCell ref="A153:A156"/>
    <mergeCell ref="B153:B156"/>
    <mergeCell ref="A157:A160"/>
    <mergeCell ref="B157:B160"/>
    <mergeCell ref="A137:A140"/>
    <mergeCell ref="B137:B140"/>
    <mergeCell ref="A141:A144"/>
    <mergeCell ref="B141:B144"/>
    <mergeCell ref="A145:A148"/>
    <mergeCell ref="B145:B148"/>
    <mergeCell ref="A169:A172"/>
    <mergeCell ref="B169:B172"/>
    <mergeCell ref="A173:A176"/>
    <mergeCell ref="B173:B176"/>
    <mergeCell ref="A161:A164"/>
    <mergeCell ref="B161:B164"/>
    <mergeCell ref="A165:A168"/>
    <mergeCell ref="B165:B168"/>
    <mergeCell ref="A185:A188"/>
    <mergeCell ref="B185:B188"/>
    <mergeCell ref="A189:A192"/>
    <mergeCell ref="B189:B192"/>
    <mergeCell ref="A177:A180"/>
    <mergeCell ref="B177:B180"/>
    <mergeCell ref="A181:A184"/>
    <mergeCell ref="B181:B184"/>
    <mergeCell ref="A203:A206"/>
    <mergeCell ref="B203:B206"/>
    <mergeCell ref="A207:A210"/>
    <mergeCell ref="B207:B210"/>
    <mergeCell ref="A193:H193"/>
    <mergeCell ref="A194:A197"/>
    <mergeCell ref="B194:B197"/>
    <mergeCell ref="A199:A202"/>
    <mergeCell ref="B199:B202"/>
    <mergeCell ref="A211:A214"/>
    <mergeCell ref="B211:B214"/>
    <mergeCell ref="B219:B222"/>
    <mergeCell ref="A219:A222"/>
    <mergeCell ref="A227:A230"/>
    <mergeCell ref="B227:B230"/>
    <mergeCell ref="A231:A234"/>
    <mergeCell ref="B231:B234"/>
    <mergeCell ref="A215:A218"/>
    <mergeCell ref="B215:B218"/>
    <mergeCell ref="A223:A226"/>
    <mergeCell ref="B223:B226"/>
  </mergeCells>
  <pageMargins left="0.23622047244094491" right="0.23622047244094491" top="0.39370078740157483" bottom="0.39370078740157483" header="0.31496062992125984" footer="0.31496062992125984"/>
  <pageSetup paperSize="9" scale="89" orientation="landscape" r:id="rId1"/>
  <rowBreaks count="2" manualBreakCount="2">
    <brk id="25" max="7" man="1"/>
    <brk id="4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№6</vt:lpstr>
      <vt:lpstr>'Таблица №6'!Область_печати</vt:lpstr>
    </vt:vector>
  </TitlesOfParts>
  <Company>КДХ ЛО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Колесниченко С.А.</dc:creator>
  <cp:lastModifiedBy>Жанна Николаевна Решетникова</cp:lastModifiedBy>
  <cp:lastPrinted>2023-03-24T08:55:05Z</cp:lastPrinted>
  <dcterms:created xsi:type="dcterms:W3CDTF">2014-01-24T10:53:56Z</dcterms:created>
  <dcterms:modified xsi:type="dcterms:W3CDTF">2023-04-14T06:29:50Z</dcterms:modified>
</cp:coreProperties>
</file>