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480" yWindow="960" windowWidth="23280" windowHeight="11745"/>
  </bookViews>
  <sheets>
    <sheet name="2023" sheetId="30" r:id="rId1"/>
  </sheets>
  <calcPr calcId="145621"/>
</workbook>
</file>

<file path=xl/calcChain.xml><?xml version="1.0" encoding="utf-8"?>
<calcChain xmlns="http://schemas.openxmlformats.org/spreadsheetml/2006/main">
  <c r="D49" i="30" l="1"/>
  <c r="E14" i="30" l="1"/>
  <c r="D34" i="30" l="1"/>
  <c r="D40" i="30" l="1"/>
  <c r="C37" i="30"/>
  <c r="D18" i="30"/>
  <c r="E26" i="30" l="1"/>
  <c r="C26" i="30"/>
  <c r="D27" i="30"/>
  <c r="D26" i="30" s="1"/>
  <c r="D22" i="30" l="1"/>
  <c r="D21" i="30"/>
  <c r="D30" i="30"/>
  <c r="D38" i="30"/>
  <c r="D48" i="30"/>
  <c r="D46" i="30"/>
  <c r="D45" i="30"/>
  <c r="C14" i="30" l="1"/>
  <c r="C44" i="30" l="1"/>
  <c r="C28" i="30"/>
  <c r="C25" i="30" l="1"/>
  <c r="D35" i="30"/>
  <c r="D31" i="30"/>
  <c r="D23" i="30"/>
  <c r="C20" i="30"/>
  <c r="C11" i="30" s="1"/>
  <c r="D17" i="30"/>
  <c r="D16" i="30"/>
  <c r="D15" i="30"/>
  <c r="D14" i="30" l="1"/>
  <c r="D43" i="30" l="1"/>
  <c r="D42" i="30"/>
  <c r="D41" i="30"/>
  <c r="D32" i="30"/>
  <c r="D33" i="30"/>
  <c r="D29" i="30"/>
  <c r="D28" i="30" l="1"/>
  <c r="E36" i="30" l="1"/>
  <c r="E47" i="30" l="1"/>
  <c r="E39" i="30"/>
  <c r="E37" i="30" s="1"/>
  <c r="E28" i="30"/>
  <c r="C10" i="30" l="1"/>
  <c r="E20" i="30" l="1"/>
  <c r="D24" i="30"/>
  <c r="D20" i="30" l="1"/>
  <c r="E11" i="30"/>
  <c r="D11" i="30" l="1"/>
  <c r="E44" i="30" l="1"/>
  <c r="E25" i="30" s="1"/>
  <c r="E10" i="30" s="1"/>
  <c r="D44" i="30"/>
  <c r="D37" i="30"/>
  <c r="D25" i="30" l="1"/>
  <c r="D10" i="30" s="1"/>
</calcChain>
</file>

<file path=xl/sharedStrings.xml><?xml version="1.0" encoding="utf-8"?>
<sst xmlns="http://schemas.openxmlformats.org/spreadsheetml/2006/main" count="58" uniqueCount="53">
  <si>
    <t>Наименование подпрограммы, ГРБС, расходов (КЦСР)</t>
  </si>
  <si>
    <t>Ассигнования по государственной программе (тыс. рублей)</t>
  </si>
  <si>
    <t>Примечания</t>
  </si>
  <si>
    <t>До изменений</t>
  </si>
  <si>
    <t>После изменений</t>
  </si>
  <si>
    <t>2.</t>
  </si>
  <si>
    <t>2.1.</t>
  </si>
  <si>
    <t>2.1.11.</t>
  </si>
  <si>
    <t>Информация о соответствии предлагаемых поправок в государственную программу Ленинградской области «Безопасность Ленинградской области» в части ассигнований на осуществление бюджетных инвестиций в объекты, строительство, реконструкция и модернизация которых предусмотрены в рамках государственной программы</t>
  </si>
  <si>
    <t>Государственная программа Ленинградской области "Безопасность Ленинградской области"</t>
  </si>
  <si>
    <t>Подпрограмма "Обеспечение правопорядка и профилактика правонарушений"</t>
  </si>
  <si>
    <t>Основное мероприятие "Реализация мер по обеспечению общественного порядка на территории Ленинградской области"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</si>
  <si>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</si>
  <si>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</si>
  <si>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</si>
  <si>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Обеспечение деятельности (услуги, работы) государственных учреждений</t>
  </si>
  <si>
    <t>Предлагаемые изменения (+, -)</t>
  </si>
  <si>
    <t xml:space="preserve">   Приложение 2</t>
  </si>
  <si>
    <t>к пояснительной записке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</si>
  <si>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</si>
  <si>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Расходы на личное страхование народных дружинников на период их участия в мероприятиях по обеспечению общественного порядка</t>
  </si>
  <si>
    <t>Субвенции на обеспечение выполнения органами местного самоуправления муниципальных образований Ленинградской области отдельных государственных полномочий Ленинградской области в сфере профилактики безнадзорности и правонарушений несовершеннолетних</t>
  </si>
  <si>
    <t>Субвенции по обеспечение выполнения органами местного самоуправления муниципальных образований Ленинградской области отдельных государственных полномочий Ленинградской области в сфере административных правоотношений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</si>
  <si>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</si>
  <si>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</si>
  <si>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</si>
  <si>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Обслуживание, эксплуатация и ремонт сооружений (складских помещений и т.п.) гражданской обороны</t>
  </si>
  <si>
    <t>Обслуживание, эксплуатация и приобретение средств обеспечения систем оповещения населения</t>
  </si>
  <si>
    <t>Оснащение зданий пожарных депо пожарной и вспомогательной техникой, оборудованием, выполнение ремонтных работ в зданиях пожарных депо</t>
  </si>
  <si>
    <t>Развитие систем оповещения населения</t>
  </si>
  <si>
    <t>Разработка и экспертиза проектной документации на капитальный ремонт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</si>
  <si>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</si>
  <si>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2023 год</t>
  </si>
  <si>
    <t>Обслуживание, эксплуатация, приобретение основных средств, текущий и капитальный ремонт зданий и сооружений</t>
  </si>
  <si>
    <t>Создание, хранение и восполнение резерва продовольствия, вещевого имущества и предметов первой необходимости для ликвидации чрезвычайных ситуаций на территории Ленинградской области</t>
  </si>
  <si>
    <t>Единовременная выплата почетным спасателям</t>
  </si>
  <si>
    <t>Приоритетный проект "Создание и развитие подсистемы видеонаблюдения и аналитики "АПК "Безопасный город" Ленинградской области</t>
  </si>
  <si>
    <t>Создание и развитие подсистемы видеонаблюдения и аналитики "АПК "Безопасный город" Ленинградской области</t>
  </si>
  <si>
    <t>Комплекс процессных мероприятий "Повышение уровня общественной безопасности"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</si>
  <si>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</si>
  <si>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 xml:space="preserve">Комплекс процессных мероприятий "Обеспечение и поддержание в готовности систем гражданской обороны, предупреждение и ликвидация чрезвычайных ситуаций природного и техногенного характера" </t>
  </si>
  <si>
    <t xml:space="preserve">Комплекс процессных мероприятий  "Обеспечение и поддержание в готовности систем управления мероприятиями гражданской обороны и оповещения населения" </t>
  </si>
  <si>
    <t xml:space="preserve">Обеспечение функционирования и развитие Территориально-распеределенной автоматизированной информационно-управляющей системы "Система-112 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</si>
  <si>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 безопасности"</t>
  </si>
  <si>
    <t>Комплекс процессных мероприятий "Обеспечение и поддержание в готовности системы пожарной безопасности"</t>
  </si>
  <si>
    <t>Организационно - методическое обеспечение мероприятий в области пожарной безопасности</t>
  </si>
  <si>
    <t>Предоставление субсидий 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</si>
  <si>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Подпрограмма "Профилактика правонарушений и обеспечение общественного порядка на территории Ленинградской области"</t>
  </si>
  <si>
    <t>Обеспечение общественной безопасности, правопорядка и безопасности среды обитания Ленинградской области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</si>
  <si>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</si>
  <si>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Приобретение в государственную собственность Ленинградской области объекта капитального строительства "Комплексное здание служб пожарной охраны" в п. Новогорелово</t>
  </si>
  <si>
    <t xml:space="preserve">Сопряжение региональной системы оповещения населения Ленинградской области с муниципальными системами оповещения </t>
  </si>
  <si>
    <t>Предоставление субсидий  бюджетам муниципальных образований приграничных районов Ленинградской области на софинансирование расходных обязательств местных бюджетов на реализацию мер поддержки граждан, участвующих на добровольных началах в защите Государственной границы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</si>
</sst>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i/>
      <sz val="12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2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4" fillId="0" borderId="0" xfId="0" applyFont="1" applyFill="1" applyAlignment="1">
      <alignment wrapText="1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7" fillId="0" borderId="1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0" fontId="9" fillId="0" borderId="0" xfId="0" applyFont="1"/>
    <xf numFmtId="0" fontId="0" fillId="0" borderId="0" xfId="0" applyFont="1"/>
    <xf numFmtId="0" fontId="3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wrapText="1"/>
    </xf>
    <xf numFmtId="164" fontId="11" fillId="0" borderId="1" xfId="0" applyNumberFormat="1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Alignment="1">
      <alignment wrapText="1"/>
    </xf>
    <xf numFmtId="164" fontId="11" fillId="0" borderId="2" xfId="0" applyNumberFormat="1" applyFont="1" applyFill="1" applyBorder="1" applyAlignment="1">
      <alignment vertical="top" wrapText="1"/>
    </xf>
    <xf numFmtId="164" fontId="0" fillId="0" borderId="0" xfId="0" applyNumberFormat="1" applyFont="1"/>
    <xf numFmtId="0" fontId="1" fillId="0" borderId="1" xfId="0" applyFont="1" applyFill="1" applyBorder="1" applyAlignment="1">
      <alignment horizontal="center" wrapText="1"/>
    </xf>
    <xf numFmtId="0" fontId="10" fillId="0" borderId="2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12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1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50"/>
  <sheetViews>
    <sheetView tabSelected="1" view="pageBreakPreview" topLeftCell="B35" zoomScaleNormal="100" zoomScaleSheetLayoutView="100" workbookViewId="0">
      <selection activeCell="H63" sqref="H63"/>
    </sheetView>
  </sheetViews>
  <sheetFormatPr defaultRowHeight="12.75" x14ac:dyDescent="0.2"/>
  <cols>
    <col min="1" max="1" width="6" style="10" hidden="1" customWidth="1"/>
    <col min="2" max="2" width="50.140625" style="4" customWidth="1"/>
    <col min="3" max="3" width="14.42578125" style="4" customWidth="1"/>
    <col min="4" max="4" width="16.7109375" style="7" customWidth="1"/>
    <col min="5" max="5" width="13.7109375" style="11" customWidth="1"/>
    <col min="6" max="6" width="20.28515625" style="4" customWidth="1"/>
    <col min="7" max="7" width="0.42578125" style="4" customWidth="1"/>
    <col min="8" max="8" width="10.7109375" style="4" hidden="1" customWidth="1"/>
    <col min="9" max="11" width="9.140625" style="4" hidden="1" customWidth="1"/>
    <col min="12" max="16384" width="9.140625" style="4"/>
  </cols>
  <sheetData>
    <row r="1" spans="1:11" s="13" customFormat="1" ht="18.75" x14ac:dyDescent="0.3">
      <c r="A1" s="12"/>
      <c r="D1" s="39" t="s">
        <v>17</v>
      </c>
      <c r="E1" s="39"/>
      <c r="F1" s="39"/>
      <c r="G1" s="15"/>
    </row>
    <row r="2" spans="1:11" s="13" customFormat="1" ht="17.25" customHeight="1" x14ac:dyDescent="0.3">
      <c r="A2" s="12"/>
      <c r="D2" s="40" t="s">
        <v>18</v>
      </c>
      <c r="E2" s="40"/>
      <c r="F2" s="40"/>
      <c r="G2" s="26"/>
      <c r="J2" s="41"/>
      <c r="K2" s="41"/>
    </row>
    <row r="3" spans="1:11" s="13" customFormat="1" ht="11.25" customHeight="1" x14ac:dyDescent="0.3">
      <c r="A3" s="12"/>
      <c r="D3" s="34"/>
      <c r="E3" s="34"/>
      <c r="F3" s="34"/>
      <c r="G3" s="34"/>
      <c r="J3" s="34"/>
      <c r="K3" s="34"/>
    </row>
    <row r="4" spans="1:11" s="13" customFormat="1" ht="18.75" x14ac:dyDescent="0.3">
      <c r="A4" s="1"/>
      <c r="B4" s="42" t="s">
        <v>8</v>
      </c>
      <c r="C4" s="42"/>
      <c r="D4" s="42"/>
      <c r="E4" s="42"/>
      <c r="F4" s="42"/>
      <c r="G4" s="14"/>
      <c r="H4" s="14"/>
      <c r="I4" s="14"/>
      <c r="J4" s="14"/>
    </row>
    <row r="5" spans="1:11" s="13" customFormat="1" ht="18.75" x14ac:dyDescent="0.3">
      <c r="A5" s="12"/>
      <c r="C5" s="37" t="s">
        <v>32</v>
      </c>
      <c r="D5" s="14"/>
    </row>
    <row r="7" spans="1:11" ht="15.75" customHeight="1" x14ac:dyDescent="0.25">
      <c r="A7" s="2"/>
      <c r="B7" s="43" t="s">
        <v>0</v>
      </c>
      <c r="C7" s="43" t="s">
        <v>1</v>
      </c>
      <c r="D7" s="43"/>
      <c r="E7" s="43"/>
      <c r="F7" s="43" t="s">
        <v>2</v>
      </c>
      <c r="G7" s="3"/>
      <c r="H7" s="3"/>
    </row>
    <row r="8" spans="1:11" s="7" customFormat="1" ht="36" customHeight="1" x14ac:dyDescent="0.25">
      <c r="A8" s="5"/>
      <c r="B8" s="43"/>
      <c r="C8" s="35" t="s">
        <v>3</v>
      </c>
      <c r="D8" s="35" t="s">
        <v>16</v>
      </c>
      <c r="E8" s="32" t="s">
        <v>4</v>
      </c>
      <c r="F8" s="43"/>
      <c r="G8" s="6"/>
      <c r="H8" s="6"/>
    </row>
    <row r="9" spans="1:11" s="7" customFormat="1" ht="15.75" x14ac:dyDescent="0.25">
      <c r="A9" s="5"/>
      <c r="B9" s="35">
        <v>1</v>
      </c>
      <c r="C9" s="35">
        <v>3</v>
      </c>
      <c r="D9" s="35">
        <v>4</v>
      </c>
      <c r="E9" s="32">
        <v>5</v>
      </c>
      <c r="F9" s="35">
        <v>9</v>
      </c>
      <c r="G9" s="6"/>
      <c r="H9" s="6"/>
    </row>
    <row r="10" spans="1:11" s="20" customFormat="1" ht="51.75" customHeight="1" x14ac:dyDescent="0.25">
      <c r="A10" s="18" t="s">
        <v>9</v>
      </c>
      <c r="B10" s="18" t="s">
        <v>9</v>
      </c>
      <c r="C10" s="19">
        <f>C11+C25</f>
        <v>2408777.4</v>
      </c>
      <c r="D10" s="19">
        <f>D11+D25</f>
        <v>650873.79999999981</v>
      </c>
      <c r="E10" s="24">
        <f>E11+E25</f>
        <v>3059651.2</v>
      </c>
      <c r="F10" s="17"/>
    </row>
    <row r="11" spans="1:11" s="21" customFormat="1" ht="63.75" customHeight="1" x14ac:dyDescent="0.2">
      <c r="A11" s="16" t="s">
        <v>10</v>
      </c>
      <c r="B11" s="22" t="s">
        <v>47</v>
      </c>
      <c r="C11" s="24">
        <f>C12+C14+C20</f>
        <v>284551.3</v>
      </c>
      <c r="D11" s="19">
        <f>E11-C11</f>
        <v>226779.39999999997</v>
      </c>
      <c r="E11" s="24">
        <f>E12+E14+E20</f>
        <v>511330.69999999995</v>
      </c>
      <c r="F11" s="36"/>
      <c r="H11" s="31"/>
    </row>
    <row r="12" spans="1:11" s="21" customFormat="1" ht="67.5" customHeight="1" x14ac:dyDescent="0.2">
      <c r="A12" s="16"/>
      <c r="B12" s="38" t="s">
        <v>36</v>
      </c>
      <c r="C12" s="23">
        <v>0</v>
      </c>
      <c r="D12" s="17"/>
      <c r="E12" s="23">
        <v>0</v>
      </c>
      <c r="F12" s="36"/>
      <c r="H12" s="31"/>
    </row>
    <row r="13" spans="1:11" s="21" customFormat="1" ht="67.5" customHeight="1" x14ac:dyDescent="0.2">
      <c r="A13" s="16"/>
      <c r="B13" s="25" t="s">
        <v>37</v>
      </c>
      <c r="C13" s="23">
        <v>0</v>
      </c>
      <c r="D13" s="17"/>
      <c r="E13" s="23">
        <v>0</v>
      </c>
      <c r="F13" s="36"/>
      <c r="H13" s="31"/>
    </row>
    <row r="14" spans="1:11" s="21" customFormat="1" ht="43.5" customHeight="1" x14ac:dyDescent="0.2">
      <c r="A14" s="16"/>
      <c r="B14" s="38" t="s">
        <v>38</v>
      </c>
      <c r="C14" s="23">
        <f>SUM(C15:C17)-0.1</f>
        <v>187646.5</v>
      </c>
      <c r="D14" s="17">
        <f>SUM(D15:D18)</f>
        <v>224028.69999999998</v>
      </c>
      <c r="E14" s="23">
        <f>SUM(E15:E17:E18:E19)</f>
        <v>411675.3</v>
      </c>
      <c r="F14" s="36"/>
      <c r="H14" s="31"/>
    </row>
    <row r="15" spans="1:11" s="21" customFormat="1" ht="38.25" customHeight="1" x14ac:dyDescent="0.2">
      <c r="A15" s="16"/>
      <c r="B15" s="25" t="s">
        <v>15</v>
      </c>
      <c r="C15" s="28">
        <v>110876.3</v>
      </c>
      <c r="D15" s="28">
        <f t="shared" ref="D15:D24" si="0">E15-C15</f>
        <v>4722.3499999999913</v>
      </c>
      <c r="E15" s="28">
        <v>115598.65</v>
      </c>
      <c r="F15" s="36"/>
      <c r="H15" s="31"/>
    </row>
    <row r="16" spans="1:11" s="21" customFormat="1" ht="67.5" customHeight="1" x14ac:dyDescent="0.2">
      <c r="A16" s="16"/>
      <c r="B16" s="25" t="s">
        <v>42</v>
      </c>
      <c r="C16" s="28">
        <v>63009.7</v>
      </c>
      <c r="D16" s="28">
        <f t="shared" si="0"/>
        <v>18574.949999999997</v>
      </c>
      <c r="E16" s="28">
        <v>81584.649999999994</v>
      </c>
      <c r="F16" s="36"/>
      <c r="H16" s="31"/>
    </row>
    <row r="17" spans="1:8" s="21" customFormat="1" ht="61.5" customHeight="1" x14ac:dyDescent="0.2">
      <c r="A17" s="16"/>
      <c r="B17" s="25" t="s">
        <v>48</v>
      </c>
      <c r="C17" s="28">
        <v>13760.6</v>
      </c>
      <c r="D17" s="27">
        <f t="shared" si="0"/>
        <v>50731.4</v>
      </c>
      <c r="E17" s="28">
        <v>64492</v>
      </c>
      <c r="F17" s="36"/>
      <c r="H17" s="31"/>
    </row>
    <row r="18" spans="1:8" s="21" customFormat="1" ht="66.75" customHeight="1" x14ac:dyDescent="0.2">
      <c r="A18" s="16"/>
      <c r="B18" s="25" t="s">
        <v>46</v>
      </c>
      <c r="C18" s="28">
        <v>0</v>
      </c>
      <c r="D18" s="27">
        <f t="shared" si="0"/>
        <v>150000</v>
      </c>
      <c r="E18" s="28">
        <v>150000</v>
      </c>
      <c r="F18" s="36"/>
      <c r="H18" s="31"/>
    </row>
    <row r="19" spans="1:8" s="21" customFormat="1" ht="128.25" hidden="1" customHeight="1" x14ac:dyDescent="0.2">
      <c r="A19" s="16"/>
      <c r="B19" s="25" t="s">
        <v>52</v>
      </c>
      <c r="C19" s="28">
        <v>0</v>
      </c>
      <c r="D19" s="27">
        <v>0</v>
      </c>
      <c r="E19" s="28">
        <v>0</v>
      </c>
      <c r="F19" s="36"/>
      <c r="H19" s="31"/>
    </row>
    <row r="20" spans="1:8" s="21" customFormat="1" ht="63" customHeight="1" x14ac:dyDescent="0.2">
      <c r="A20" s="16" t="s">
        <v>11</v>
      </c>
      <c r="B20" s="16" t="s">
        <v>39</v>
      </c>
      <c r="C20" s="23">
        <f>SUM(C21:C24)</f>
        <v>96904.799999999988</v>
      </c>
      <c r="D20" s="17">
        <f t="shared" si="0"/>
        <v>2750.6000000000058</v>
      </c>
      <c r="E20" s="23">
        <f>SUM(E21:E24)</f>
        <v>99655.4</v>
      </c>
      <c r="F20" s="17"/>
      <c r="H20" s="31"/>
    </row>
    <row r="21" spans="1:8" s="21" customFormat="1" ht="63.75" customHeight="1" x14ac:dyDescent="0.2">
      <c r="A21" s="16" t="s">
        <v>12</v>
      </c>
      <c r="B21" s="25" t="s">
        <v>12</v>
      </c>
      <c r="C21" s="27">
        <v>50</v>
      </c>
      <c r="D21" s="27">
        <f t="shared" si="0"/>
        <v>-45</v>
      </c>
      <c r="E21" s="27">
        <v>5</v>
      </c>
      <c r="F21" s="17"/>
    </row>
    <row r="22" spans="1:8" s="21" customFormat="1" ht="63.75" customHeight="1" x14ac:dyDescent="0.2">
      <c r="A22" s="16"/>
      <c r="B22" s="25" t="s">
        <v>20</v>
      </c>
      <c r="C22" s="27">
        <v>900</v>
      </c>
      <c r="D22" s="27">
        <f t="shared" si="0"/>
        <v>-90</v>
      </c>
      <c r="E22" s="27">
        <v>810</v>
      </c>
      <c r="F22" s="17"/>
    </row>
    <row r="23" spans="1:8" s="21" customFormat="1" ht="115.5" customHeight="1" x14ac:dyDescent="0.2">
      <c r="A23" s="16" t="s">
        <v>13</v>
      </c>
      <c r="B23" s="25" t="s">
        <v>21</v>
      </c>
      <c r="C23" s="28">
        <v>79405.399999999994</v>
      </c>
      <c r="D23" s="27">
        <f t="shared" si="0"/>
        <v>2627</v>
      </c>
      <c r="E23" s="28">
        <v>82032.399999999994</v>
      </c>
      <c r="F23" s="17"/>
    </row>
    <row r="24" spans="1:8" s="21" customFormat="1" ht="97.5" customHeight="1" x14ac:dyDescent="0.2">
      <c r="A24" s="16" t="s">
        <v>14</v>
      </c>
      <c r="B24" s="25" t="s">
        <v>22</v>
      </c>
      <c r="C24" s="27">
        <v>16549.400000000001</v>
      </c>
      <c r="D24" s="27">
        <f t="shared" si="0"/>
        <v>258.59999999999854</v>
      </c>
      <c r="E24" s="27">
        <v>16808</v>
      </c>
      <c r="F24" s="17"/>
    </row>
    <row r="25" spans="1:8" ht="102.75" customHeight="1" x14ac:dyDescent="0.25">
      <c r="A25" s="8" t="s">
        <v>5</v>
      </c>
      <c r="B25" s="22" t="s">
        <v>43</v>
      </c>
      <c r="C25" s="19">
        <f>C28+C37+C44+C26</f>
        <v>2124226.1</v>
      </c>
      <c r="D25" s="19">
        <f>D28+D37+D44+D26</f>
        <v>424094.39999999991</v>
      </c>
      <c r="E25" s="19">
        <f>E28+E37+E44+E26</f>
        <v>2548320.5</v>
      </c>
      <c r="F25" s="36"/>
      <c r="G25" s="3"/>
      <c r="H25" s="3"/>
    </row>
    <row r="26" spans="1:8" ht="86.25" customHeight="1" x14ac:dyDescent="0.25">
      <c r="A26" s="8"/>
      <c r="B26" s="38" t="s">
        <v>49</v>
      </c>
      <c r="C26" s="19">
        <f>C27</f>
        <v>0</v>
      </c>
      <c r="D26" s="23">
        <f>D27</f>
        <v>134000</v>
      </c>
      <c r="E26" s="23">
        <f>E27</f>
        <v>134000</v>
      </c>
      <c r="F26" s="36"/>
      <c r="G26" s="3"/>
      <c r="H26" s="3"/>
    </row>
    <row r="27" spans="1:8" ht="81" customHeight="1" x14ac:dyDescent="0.25">
      <c r="A27" s="8"/>
      <c r="B27" s="25" t="s">
        <v>50</v>
      </c>
      <c r="C27" s="28">
        <v>0</v>
      </c>
      <c r="D27" s="28">
        <f>E27-C27</f>
        <v>134000</v>
      </c>
      <c r="E27" s="28">
        <v>134000</v>
      </c>
      <c r="F27" s="36"/>
      <c r="G27" s="3"/>
      <c r="H27" s="3"/>
    </row>
    <row r="28" spans="1:8" ht="86.25" customHeight="1" x14ac:dyDescent="0.25">
      <c r="A28" s="8" t="s">
        <v>6</v>
      </c>
      <c r="B28" s="16" t="s">
        <v>40</v>
      </c>
      <c r="C28" s="23">
        <f>C29+C30+C31+C32+C33+C34+C35+C36</f>
        <v>289645.59999999998</v>
      </c>
      <c r="D28" s="23">
        <f>SUM(D29:D36)</f>
        <v>8543.5000000000091</v>
      </c>
      <c r="E28" s="23">
        <f>SUM(E29:E36)</f>
        <v>298189.09999999992</v>
      </c>
      <c r="F28" s="17"/>
      <c r="G28" s="3"/>
      <c r="H28" s="3"/>
    </row>
    <row r="29" spans="1:8" ht="31.5" x14ac:dyDescent="0.25">
      <c r="A29" s="9" t="s">
        <v>7</v>
      </c>
      <c r="B29" s="25" t="s">
        <v>15</v>
      </c>
      <c r="C29" s="27">
        <v>244881.8</v>
      </c>
      <c r="D29" s="27">
        <f t="shared" ref="D29:D35" si="1">E29-C29</f>
        <v>17048.100000000006</v>
      </c>
      <c r="E29" s="27">
        <v>261929.9</v>
      </c>
      <c r="F29" s="17"/>
      <c r="G29" s="3"/>
      <c r="H29" s="3"/>
    </row>
    <row r="30" spans="1:8" ht="47.25" x14ac:dyDescent="0.2">
      <c r="B30" s="25" t="s">
        <v>23</v>
      </c>
      <c r="C30" s="27">
        <v>10442</v>
      </c>
      <c r="D30" s="27">
        <f t="shared" si="1"/>
        <v>-611.10000000000036</v>
      </c>
      <c r="E30" s="27">
        <v>9830.9</v>
      </c>
      <c r="F30" s="17"/>
    </row>
    <row r="31" spans="1:8" ht="63" x14ac:dyDescent="0.2">
      <c r="B31" s="25" t="s">
        <v>24</v>
      </c>
      <c r="C31" s="28">
        <v>5211.1000000000004</v>
      </c>
      <c r="D31" s="27">
        <f t="shared" si="1"/>
        <v>-900</v>
      </c>
      <c r="E31" s="27">
        <v>4311.1000000000004</v>
      </c>
      <c r="F31" s="17"/>
    </row>
    <row r="32" spans="1:8" ht="63" x14ac:dyDescent="0.2">
      <c r="B32" s="25" t="s">
        <v>25</v>
      </c>
      <c r="C32" s="27">
        <v>15923.4</v>
      </c>
      <c r="D32" s="27">
        <f t="shared" si="1"/>
        <v>-3351.7999999999993</v>
      </c>
      <c r="E32" s="27">
        <v>12571.6</v>
      </c>
      <c r="F32" s="17"/>
    </row>
    <row r="33" spans="2:8" ht="47.25" x14ac:dyDescent="0.2">
      <c r="B33" s="25" t="s">
        <v>26</v>
      </c>
      <c r="C33" s="27">
        <v>759</v>
      </c>
      <c r="D33" s="27">
        <f t="shared" si="1"/>
        <v>0</v>
      </c>
      <c r="E33" s="27">
        <v>759</v>
      </c>
      <c r="F33" s="17"/>
    </row>
    <row r="34" spans="2:8" ht="87" customHeight="1" x14ac:dyDescent="0.2">
      <c r="B34" s="25" t="s">
        <v>34</v>
      </c>
      <c r="C34" s="27">
        <v>2765.5</v>
      </c>
      <c r="D34" s="27">
        <f t="shared" si="1"/>
        <v>2153</v>
      </c>
      <c r="E34" s="27">
        <v>4918.5</v>
      </c>
      <c r="F34" s="17"/>
    </row>
    <row r="35" spans="2:8" ht="69" customHeight="1" x14ac:dyDescent="0.2">
      <c r="B35" s="25" t="s">
        <v>31</v>
      </c>
      <c r="C35" s="27">
        <v>9612.7999999999993</v>
      </c>
      <c r="D35" s="27">
        <f t="shared" si="1"/>
        <v>-5794.6999999999989</v>
      </c>
      <c r="E35" s="27">
        <v>3818.1</v>
      </c>
      <c r="F35" s="17"/>
    </row>
    <row r="36" spans="2:8" ht="43.5" customHeight="1" x14ac:dyDescent="0.2">
      <c r="B36" s="25" t="s">
        <v>35</v>
      </c>
      <c r="C36" s="27">
        <v>50</v>
      </c>
      <c r="D36" s="27">
        <v>0</v>
      </c>
      <c r="E36" s="27">
        <f>C36+D36</f>
        <v>50</v>
      </c>
      <c r="F36" s="17"/>
    </row>
    <row r="37" spans="2:8" ht="76.5" customHeight="1" x14ac:dyDescent="0.2">
      <c r="B37" s="16" t="s">
        <v>41</v>
      </c>
      <c r="C37" s="23">
        <f>C38+C39+C41+C43+C42+C40</f>
        <v>211223</v>
      </c>
      <c r="D37" s="17">
        <f>SUM(D38:D43)</f>
        <v>-3092.4000000000015</v>
      </c>
      <c r="E37" s="23">
        <f>E38+E39+E41+E43+E42+E40</f>
        <v>208130.6</v>
      </c>
      <c r="F37" s="17"/>
    </row>
    <row r="38" spans="2:8" ht="36" customHeight="1" x14ac:dyDescent="0.2">
      <c r="B38" s="25" t="s">
        <v>15</v>
      </c>
      <c r="C38" s="27">
        <v>81523.5</v>
      </c>
      <c r="D38" s="27">
        <f>E38-C38</f>
        <v>12681.399999999994</v>
      </c>
      <c r="E38" s="27">
        <v>94204.9</v>
      </c>
      <c r="F38" s="17"/>
    </row>
    <row r="39" spans="2:8" ht="23.25" customHeight="1" x14ac:dyDescent="0.2">
      <c r="B39" s="25" t="s">
        <v>29</v>
      </c>
      <c r="C39" s="27">
        <v>19486.3</v>
      </c>
      <c r="D39" s="27">
        <v>0</v>
      </c>
      <c r="E39" s="27">
        <f>C39+D39</f>
        <v>19486.3</v>
      </c>
      <c r="F39" s="17"/>
    </row>
    <row r="40" spans="2:8" ht="53.25" customHeight="1" x14ac:dyDescent="0.2">
      <c r="B40" s="25" t="s">
        <v>51</v>
      </c>
      <c r="C40" s="27">
        <v>0</v>
      </c>
      <c r="D40" s="27">
        <f>E40-C40</f>
        <v>4974</v>
      </c>
      <c r="E40" s="27">
        <v>4974</v>
      </c>
      <c r="F40" s="17"/>
    </row>
    <row r="41" spans="2:8" ht="47.25" x14ac:dyDescent="0.2">
      <c r="B41" s="25" t="s">
        <v>27</v>
      </c>
      <c r="C41" s="28">
        <v>32229.5</v>
      </c>
      <c r="D41" s="27">
        <f>E41-C41</f>
        <v>-2575</v>
      </c>
      <c r="E41" s="28">
        <v>29654.5</v>
      </c>
      <c r="F41" s="17"/>
    </row>
    <row r="42" spans="2:8" ht="51" customHeight="1" x14ac:dyDescent="0.2">
      <c r="B42" s="25" t="s">
        <v>33</v>
      </c>
      <c r="C42" s="28">
        <v>77983.7</v>
      </c>
      <c r="D42" s="27">
        <f>E42-C42</f>
        <v>-18172.799999999996</v>
      </c>
      <c r="E42" s="28">
        <v>59810.9</v>
      </c>
      <c r="F42" s="17"/>
    </row>
    <row r="43" spans="2:8" ht="38.25" hidden="1" customHeight="1" x14ac:dyDescent="0.2">
      <c r="B43" s="25" t="s">
        <v>30</v>
      </c>
      <c r="C43" s="28">
        <v>0</v>
      </c>
      <c r="D43" s="27">
        <f>E43-C43</f>
        <v>0</v>
      </c>
      <c r="E43" s="28">
        <v>0</v>
      </c>
      <c r="F43" s="17"/>
    </row>
    <row r="44" spans="2:8" ht="50.25" customHeight="1" x14ac:dyDescent="0.2">
      <c r="B44" s="16" t="s">
        <v>44</v>
      </c>
      <c r="C44" s="23">
        <f>C45+C46+C47+C48+C49</f>
        <v>1623357.5</v>
      </c>
      <c r="D44" s="23">
        <f>SUM(D45:D49)</f>
        <v>284643.29999999987</v>
      </c>
      <c r="E44" s="23">
        <f>SUM(E45:E49)</f>
        <v>1908000.8</v>
      </c>
      <c r="F44" s="17"/>
      <c r="H44" s="29"/>
    </row>
    <row r="45" spans="2:8" ht="34.5" customHeight="1" x14ac:dyDescent="0.2">
      <c r="B45" s="25" t="s">
        <v>15</v>
      </c>
      <c r="C45" s="27">
        <v>1465352.3</v>
      </c>
      <c r="D45" s="27">
        <f>E45-C45</f>
        <v>264025.89999999991</v>
      </c>
      <c r="E45" s="27">
        <v>1729378.2</v>
      </c>
      <c r="F45" s="17"/>
    </row>
    <row r="46" spans="2:8" ht="65.25" customHeight="1" x14ac:dyDescent="0.2">
      <c r="B46" s="33" t="s">
        <v>28</v>
      </c>
      <c r="C46" s="30">
        <v>155944.70000000001</v>
      </c>
      <c r="D46" s="27">
        <f>E46-C46</f>
        <v>20727.299999999988</v>
      </c>
      <c r="E46" s="27">
        <v>176672</v>
      </c>
      <c r="F46" s="17"/>
    </row>
    <row r="47" spans="2:8" ht="52.5" customHeight="1" x14ac:dyDescent="0.2">
      <c r="B47" s="25" t="s">
        <v>45</v>
      </c>
      <c r="C47" s="28">
        <v>1630</v>
      </c>
      <c r="D47" s="27"/>
      <c r="E47" s="27">
        <f t="shared" ref="E47" si="2">C47+D47</f>
        <v>1630</v>
      </c>
      <c r="F47" s="17"/>
    </row>
    <row r="48" spans="2:8" ht="78" customHeight="1" x14ac:dyDescent="0.2">
      <c r="B48" s="25" t="s">
        <v>19</v>
      </c>
      <c r="C48" s="28">
        <v>430.5</v>
      </c>
      <c r="D48" s="28">
        <f>E48-C48</f>
        <v>-109.89999999999998</v>
      </c>
      <c r="E48" s="27">
        <v>320.60000000000002</v>
      </c>
      <c r="F48" s="17"/>
    </row>
    <row r="49" spans="2:6" ht="34.5" hidden="1" customHeight="1" x14ac:dyDescent="0.2">
      <c r="B49" s="25"/>
      <c r="C49" s="28">
        <v>0</v>
      </c>
      <c r="D49" s="28">
        <f>E49-C49</f>
        <v>0</v>
      </c>
      <c r="E49" s="27">
        <v>0</v>
      </c>
      <c r="F49" s="17"/>
    </row>
    <row r="50" spans="2:6" ht="19.5" customHeight="1" x14ac:dyDescent="0.2"/>
  </sheetData>
  <mergeCells count="7">
    <mergeCell ref="D1:F1"/>
    <mergeCell ref="D2:F2"/>
    <mergeCell ref="J2:K2"/>
    <mergeCell ref="B4:F4"/>
    <mergeCell ref="B7:B8"/>
    <mergeCell ref="C7:E7"/>
    <mergeCell ref="F7:F8"/>
  </mergeCells>
  <pageMargins left="0.78740157480314965" right="7.874015748031496E-2" top="0.19685039370078741" bottom="0.19685039370078741" header="0.31496062992125984" footer="0.19685039370078741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Валерьевна Костюк</dc:creator>
  <cp:lastModifiedBy>Виктория Владимировна Гральник</cp:lastModifiedBy>
  <cp:lastPrinted>2022-11-02T12:35:11Z</cp:lastPrinted>
  <dcterms:created xsi:type="dcterms:W3CDTF">2015-08-06T07:18:01Z</dcterms:created>
  <dcterms:modified xsi:type="dcterms:W3CDTF">2022-12-09T09:48:44Z</dcterms:modified>
</cp:coreProperties>
</file>