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45" windowWidth="14520" windowHeight="12795"/>
  </bookViews>
  <sheets>
    <sheet name="Приложение 2 " sheetId="9" r:id="rId1"/>
  </sheets>
  <calcPr calcId="145621"/>
</workbook>
</file>

<file path=xl/calcChain.xml><?xml version="1.0" encoding="utf-8"?>
<calcChain xmlns="http://schemas.openxmlformats.org/spreadsheetml/2006/main">
  <c r="D24" i="9" l="1"/>
  <c r="W10" i="9"/>
  <c r="U10" i="9"/>
  <c r="S10" i="9"/>
  <c r="S28" i="9" s="1"/>
  <c r="Q10" i="9"/>
  <c r="Q28" i="9" s="1"/>
  <c r="O10" i="9"/>
  <c r="O28" i="9" s="1"/>
  <c r="M10" i="9"/>
  <c r="K10" i="9"/>
  <c r="I10" i="9"/>
  <c r="G10" i="9"/>
  <c r="G28" i="9" s="1"/>
  <c r="E10" i="9"/>
  <c r="C10" i="9"/>
  <c r="B10" i="9"/>
  <c r="J10" i="9" l="1"/>
  <c r="I28" i="9"/>
  <c r="V10" i="9"/>
  <c r="U28" i="9"/>
  <c r="L10" i="9"/>
  <c r="K28" i="9"/>
  <c r="X10" i="9"/>
  <c r="W28" i="9"/>
  <c r="P10" i="9"/>
  <c r="M28" i="9"/>
  <c r="D10" i="9"/>
  <c r="C28" i="9"/>
  <c r="H10" i="9"/>
  <c r="E28" i="9"/>
  <c r="R10" i="9"/>
  <c r="F10" i="9"/>
  <c r="T10" i="9"/>
  <c r="B28" i="9"/>
  <c r="N10" i="9"/>
  <c r="X22" i="9" l="1"/>
  <c r="X21" i="9"/>
  <c r="X20" i="9"/>
  <c r="X18" i="9"/>
  <c r="X17" i="9"/>
  <c r="X16" i="9"/>
  <c r="X15" i="9"/>
  <c r="X14" i="9"/>
  <c r="X13" i="9"/>
  <c r="X12" i="9"/>
  <c r="X11" i="9"/>
  <c r="V22" i="9"/>
  <c r="V21" i="9"/>
  <c r="V20" i="9"/>
  <c r="V18" i="9"/>
  <c r="V17" i="9"/>
  <c r="V16" i="9"/>
  <c r="V15" i="9"/>
  <c r="V14" i="9"/>
  <c r="V13" i="9"/>
  <c r="V12" i="9"/>
  <c r="V11" i="9"/>
  <c r="T22" i="9"/>
  <c r="T21" i="9"/>
  <c r="T20" i="9"/>
  <c r="T18" i="9"/>
  <c r="T17" i="9"/>
  <c r="T16" i="9"/>
  <c r="T15" i="9"/>
  <c r="T14" i="9"/>
  <c r="T13" i="9"/>
  <c r="T12" i="9"/>
  <c r="T11" i="9"/>
  <c r="R22" i="9"/>
  <c r="R21" i="9"/>
  <c r="R20" i="9"/>
  <c r="R18" i="9"/>
  <c r="R17" i="9"/>
  <c r="R16" i="9"/>
  <c r="R15" i="9"/>
  <c r="R14" i="9"/>
  <c r="R13" i="9"/>
  <c r="R12" i="9"/>
  <c r="R11" i="9"/>
  <c r="P22" i="9"/>
  <c r="P21" i="9"/>
  <c r="P20" i="9"/>
  <c r="P18" i="9"/>
  <c r="P17" i="9"/>
  <c r="P16" i="9"/>
  <c r="P15" i="9"/>
  <c r="P14" i="9"/>
  <c r="P13" i="9"/>
  <c r="P12" i="9"/>
  <c r="P11" i="9"/>
  <c r="N22" i="9"/>
  <c r="N21" i="9"/>
  <c r="N20" i="9"/>
  <c r="N18" i="9"/>
  <c r="N17" i="9"/>
  <c r="N16" i="9"/>
  <c r="N15" i="9"/>
  <c r="N14" i="9"/>
  <c r="N13" i="9"/>
  <c r="N12" i="9"/>
  <c r="N11" i="9"/>
  <c r="L22" i="9"/>
  <c r="L21" i="9"/>
  <c r="L20" i="9"/>
  <c r="L18" i="9"/>
  <c r="L17" i="9"/>
  <c r="L16" i="9"/>
  <c r="L15" i="9"/>
  <c r="L14" i="9"/>
  <c r="L13" i="9"/>
  <c r="L12" i="9"/>
  <c r="L11" i="9"/>
  <c r="J22" i="9"/>
  <c r="J21" i="9"/>
  <c r="J20" i="9"/>
  <c r="J18" i="9"/>
  <c r="J17" i="9"/>
  <c r="J16" i="9"/>
  <c r="J15" i="9"/>
  <c r="J14" i="9"/>
  <c r="J13" i="9"/>
  <c r="J12" i="9"/>
  <c r="J11" i="9"/>
  <c r="H22" i="9"/>
  <c r="H21" i="9"/>
  <c r="H20" i="9"/>
  <c r="H18" i="9"/>
  <c r="H17" i="9"/>
  <c r="H16" i="9"/>
  <c r="H15" i="9"/>
  <c r="H14" i="9"/>
  <c r="H13" i="9"/>
  <c r="H12" i="9"/>
  <c r="H11" i="9"/>
  <c r="F22" i="9"/>
  <c r="F21" i="9"/>
  <c r="F20" i="9"/>
  <c r="F18" i="9"/>
  <c r="F17" i="9"/>
  <c r="F16" i="9"/>
  <c r="F15" i="9"/>
  <c r="F14" i="9"/>
  <c r="F13" i="9"/>
  <c r="F12" i="9"/>
  <c r="F11" i="9"/>
  <c r="D22" i="9"/>
  <c r="D21" i="9"/>
  <c r="D20" i="9"/>
  <c r="D18" i="9"/>
  <c r="D17" i="9"/>
  <c r="D16" i="9"/>
  <c r="D15" i="9"/>
  <c r="D14" i="9"/>
  <c r="D13" i="9"/>
  <c r="D12" i="9"/>
  <c r="D11" i="9"/>
  <c r="Q9" i="9" l="1"/>
  <c r="Q23" i="9" l="1"/>
  <c r="Q25" i="9" s="1"/>
  <c r="K9" i="9"/>
  <c r="K23" i="9" l="1"/>
  <c r="K25" i="9" s="1"/>
  <c r="W9" i="9"/>
  <c r="U9" i="9"/>
  <c r="S9" i="9"/>
  <c r="O9" i="9"/>
  <c r="M9" i="9"/>
  <c r="I9" i="9"/>
  <c r="G9" i="9"/>
  <c r="E9" i="9"/>
  <c r="C9" i="9"/>
  <c r="B9" i="9"/>
  <c r="N9" i="9" l="1"/>
  <c r="M23" i="9"/>
  <c r="M25" i="9" s="1"/>
  <c r="T9" i="9"/>
  <c r="S23" i="9"/>
  <c r="S25" i="9" s="1"/>
  <c r="V9" i="9"/>
  <c r="U23" i="9"/>
  <c r="U25" i="9" s="1"/>
  <c r="X9" i="9"/>
  <c r="W23" i="9"/>
  <c r="W25" i="9" s="1"/>
  <c r="D9" i="9"/>
  <c r="C23" i="9"/>
  <c r="C25" i="9" s="1"/>
  <c r="F9" i="9"/>
  <c r="E23" i="9"/>
  <c r="E26" i="9" s="1"/>
  <c r="L23" i="9"/>
  <c r="J9" i="9"/>
  <c r="I23" i="9"/>
  <c r="I25" i="9" s="1"/>
  <c r="P9" i="9"/>
  <c r="O23" i="9"/>
  <c r="O25" i="9" s="1"/>
  <c r="R9" i="9"/>
  <c r="B23" i="9"/>
  <c r="B25" i="9" s="1"/>
  <c r="H9" i="9"/>
  <c r="G23" i="9"/>
  <c r="L9" i="9"/>
  <c r="P23" i="9" l="1"/>
  <c r="R23" i="9"/>
  <c r="C26" i="9"/>
  <c r="D23" i="9"/>
  <c r="N23" i="9"/>
  <c r="J23" i="9"/>
  <c r="H23" i="9"/>
  <c r="X23" i="9"/>
  <c r="B26" i="9"/>
  <c r="V23" i="9"/>
  <c r="F23" i="9"/>
  <c r="T23" i="9"/>
  <c r="D26" i="9" l="1"/>
  <c r="F24" i="9"/>
  <c r="E25" i="9"/>
  <c r="F26" i="9"/>
  <c r="H24" i="9"/>
  <c r="G25" i="9"/>
  <c r="G26" i="9"/>
  <c r="H26" i="9" s="1"/>
  <c r="J24" i="9"/>
  <c r="I26" i="9"/>
  <c r="L24" i="9"/>
  <c r="K26" i="9"/>
  <c r="N24" i="9"/>
  <c r="M26" i="9"/>
  <c r="O26" i="9"/>
  <c r="P26" i="9" s="1"/>
  <c r="P24" i="9"/>
  <c r="Q26" i="9"/>
  <c r="R24" i="9"/>
  <c r="T24" i="9"/>
  <c r="S26" i="9"/>
  <c r="V24" i="9"/>
  <c r="U26" i="9"/>
  <c r="V26" i="9" s="1"/>
  <c r="W26" i="9"/>
  <c r="X26" i="9" s="1"/>
  <c r="X24" i="9"/>
  <c r="N26" i="9" l="1"/>
  <c r="J26" i="9"/>
  <c r="R26" i="9"/>
  <c r="T26" i="9"/>
  <c r="L26" i="9"/>
</calcChain>
</file>

<file path=xl/sharedStrings.xml><?xml version="1.0" encoding="utf-8"?>
<sst xmlns="http://schemas.openxmlformats.org/spreadsheetml/2006/main" count="50" uniqueCount="40">
  <si>
    <t>Показатель</t>
  </si>
  <si>
    <t>2023 год</t>
  </si>
  <si>
    <t>2024 год</t>
  </si>
  <si>
    <t>2025 год</t>
  </si>
  <si>
    <t>2026 год</t>
  </si>
  <si>
    <t>2027 год</t>
  </si>
  <si>
    <t>Доходы</t>
  </si>
  <si>
    <t>Налог на прибыль организаций</t>
  </si>
  <si>
    <t>Налог на доходы физических лиц</t>
  </si>
  <si>
    <t>Налог на имущество организаций</t>
  </si>
  <si>
    <t xml:space="preserve">Акцизы </t>
  </si>
  <si>
    <t>В том числе: из федерального бюджета</t>
  </si>
  <si>
    <t>Дотации</t>
  </si>
  <si>
    <t>Субсидии</t>
  </si>
  <si>
    <t>Субвенции</t>
  </si>
  <si>
    <t xml:space="preserve">Расходы </t>
  </si>
  <si>
    <t>1. Межбюджетные трансферты</t>
  </si>
  <si>
    <t>2. Расходы без учета межбюджетных трансфертов</t>
  </si>
  <si>
    <t>Дефицит/профицит</t>
  </si>
  <si>
    <t>тыс. руб.</t>
  </si>
  <si>
    <t>2028 год</t>
  </si>
  <si>
    <t>Иные межбюджетные трансферты</t>
  </si>
  <si>
    <t>Приложение 2</t>
  </si>
  <si>
    <t>вариант 1 (консервативный)</t>
  </si>
  <si>
    <t>таблица 1</t>
  </si>
  <si>
    <t>к Бюджетному прогнозу</t>
  </si>
  <si>
    <t>2029 год</t>
  </si>
  <si>
    <t>2030 год</t>
  </si>
  <si>
    <t>2031 год</t>
  </si>
  <si>
    <t>2032 год</t>
  </si>
  <si>
    <t>2033 год</t>
  </si>
  <si>
    <t>2034 год</t>
  </si>
  <si>
    <t>Основные параметры областного бюджета Ленинградской области на период до 2034 года</t>
  </si>
  <si>
    <t>Темп роста в %%</t>
  </si>
  <si>
    <t>%</t>
  </si>
  <si>
    <t>1.1 Налоговые доходы</t>
  </si>
  <si>
    <t>1.2 Неналоговые доходы</t>
  </si>
  <si>
    <t xml:space="preserve">2. Безвозмездные поступления  </t>
  </si>
  <si>
    <t>удельный вес МБТ в общих расходах</t>
  </si>
  <si>
    <t xml:space="preserve">1. Налоговые и неналоговые доходы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</si>
</sst>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i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164" fontId="7" fillId="0" borderId="1" xfId="0" applyNumberFormat="1" applyFont="1" applyFill="1" applyBorder="1" applyAlignment="1">
      <alignment horizontal="center" vertical="top"/>
    </xf>
    <xf numFmtId="164" fontId="5" fillId="2" borderId="1" xfId="0" applyNumberFormat="1" applyFont="1" applyFill="1" applyBorder="1" applyAlignment="1">
      <alignment horizontal="center" vertical="top" wrapText="1"/>
    </xf>
    <xf numFmtId="164" fontId="7" fillId="0" borderId="1" xfId="0" applyNumberFormat="1" applyFont="1" applyFill="1" applyBorder="1" applyAlignment="1">
      <alignment horizontal="center" vertical="top" wrapText="1"/>
    </xf>
    <xf numFmtId="164" fontId="1" fillId="0" borderId="3" xfId="1" applyNumberFormat="1" applyFont="1" applyBorder="1" applyAlignment="1" applyProtection="1">
      <alignment horizontal="center" vertical="top" wrapText="1"/>
    </xf>
    <xf numFmtId="164" fontId="7" fillId="0" borderId="1" xfId="1" applyNumberFormat="1" applyFont="1" applyFill="1" applyBorder="1" applyAlignment="1" applyProtection="1">
      <alignment horizontal="center" vertical="top" wrapText="1"/>
    </xf>
    <xf numFmtId="0" fontId="8" fillId="0" borderId="0" xfId="0" applyFont="1"/>
    <xf numFmtId="0" fontId="1" fillId="0" borderId="0" xfId="0" applyFont="1"/>
    <xf numFmtId="0" fontId="5" fillId="3" borderId="2" xfId="0" applyFont="1" applyFill="1" applyBorder="1" applyAlignment="1">
      <alignment vertical="top" wrapText="1"/>
    </xf>
    <xf numFmtId="164" fontId="5" fillId="3" borderId="1" xfId="0" applyNumberFormat="1" applyFont="1" applyFill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center" vertical="top"/>
    </xf>
    <xf numFmtId="0" fontId="1" fillId="0" borderId="2" xfId="0" applyFont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center" vertical="top"/>
    </xf>
    <xf numFmtId="164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7" fillId="2" borderId="2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8"/>
  <sheetViews>
    <sheetView tabSelected="1" topLeftCell="A4" zoomScale="110" zoomScaleNormal="110" workbookViewId="0">
      <selection activeCell="I27" sqref="I27"/>
    </sheetView>
  </sheetViews>
  <sheetFormatPr defaultRowHeight="15" x14ac:dyDescent="0.25"/>
  <cols>
    <col min="1" max="1" width="35.140625" style="1" customWidth="1"/>
    <col min="2" max="2" width="13" style="1" customWidth="1"/>
    <col min="3" max="3" width="13.28515625" style="1" customWidth="1"/>
    <col min="4" max="4" width="9.7109375" style="1" hidden="1" customWidth="1"/>
    <col min="5" max="5" width="13.7109375" style="1" customWidth="1"/>
    <col min="6" max="6" width="10.42578125" style="1" hidden="1" customWidth="1"/>
    <col min="7" max="7" width="15" style="1" customWidth="1"/>
    <col min="8" max="8" width="9.28515625" style="1" hidden="1" customWidth="1"/>
    <col min="9" max="9" width="14.28515625" style="1" customWidth="1"/>
    <col min="10" max="10" width="9.7109375" style="1" hidden="1" customWidth="1"/>
    <col min="11" max="11" width="14" style="1" customWidth="1"/>
    <col min="12" max="12" width="8.85546875" style="1" hidden="1" customWidth="1"/>
    <col min="13" max="13" width="14.140625" style="1" customWidth="1"/>
    <col min="14" max="14" width="10" style="1" hidden="1" customWidth="1"/>
    <col min="15" max="15" width="13.5703125" style="1" customWidth="1"/>
    <col min="16" max="16" width="8.140625" style="1" hidden="1" customWidth="1"/>
    <col min="17" max="17" width="13.5703125" style="1" customWidth="1"/>
    <col min="18" max="18" width="7.28515625" style="1" hidden="1" customWidth="1"/>
    <col min="19" max="19" width="14.85546875" style="1" customWidth="1"/>
    <col min="20" max="20" width="7.42578125" style="1" hidden="1" customWidth="1"/>
    <col min="21" max="21" width="14.5703125" style="1" customWidth="1"/>
    <col min="22" max="22" width="7.5703125" style="1" hidden="1" customWidth="1"/>
    <col min="23" max="23" width="13.85546875" style="1" customWidth="1"/>
    <col min="24" max="24" width="8.42578125" style="1" hidden="1" customWidth="1"/>
    <col min="25" max="16384" width="9.140625" style="1"/>
  </cols>
  <sheetData>
    <row r="1" spans="1:24" x14ac:dyDescent="0.25">
      <c r="W1" s="2" t="s">
        <v>22</v>
      </c>
    </row>
    <row r="2" spans="1:24" x14ac:dyDescent="0.25">
      <c r="W2" s="2" t="s">
        <v>25</v>
      </c>
    </row>
    <row r="3" spans="1:24" x14ac:dyDescent="0.25">
      <c r="W3" s="2" t="s">
        <v>24</v>
      </c>
    </row>
    <row r="4" spans="1:24" x14ac:dyDescent="0.25">
      <c r="W4" s="2"/>
    </row>
    <row r="5" spans="1:24" ht="20.25" x14ac:dyDescent="0.25">
      <c r="A5" s="36" t="s">
        <v>32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</row>
    <row r="6" spans="1:24" ht="20.25" x14ac:dyDescent="0.25">
      <c r="A6" s="36" t="s">
        <v>23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</row>
    <row r="7" spans="1:24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W7" s="4" t="s">
        <v>19</v>
      </c>
    </row>
    <row r="8" spans="1:24" ht="45" x14ac:dyDescent="0.25">
      <c r="A8" s="5" t="s">
        <v>0</v>
      </c>
      <c r="B8" s="6" t="s">
        <v>1</v>
      </c>
      <c r="C8" s="6" t="s">
        <v>2</v>
      </c>
      <c r="D8" s="8" t="s">
        <v>33</v>
      </c>
      <c r="E8" s="6" t="s">
        <v>3</v>
      </c>
      <c r="F8" s="9" t="s">
        <v>33</v>
      </c>
      <c r="G8" s="6" t="s">
        <v>4</v>
      </c>
      <c r="H8" s="10" t="s">
        <v>33</v>
      </c>
      <c r="I8" s="6" t="s">
        <v>5</v>
      </c>
      <c r="J8" s="11" t="s">
        <v>33</v>
      </c>
      <c r="K8" s="6" t="s">
        <v>20</v>
      </c>
      <c r="L8" s="12" t="s">
        <v>33</v>
      </c>
      <c r="M8" s="6" t="s">
        <v>26</v>
      </c>
      <c r="N8" s="13" t="s">
        <v>33</v>
      </c>
      <c r="O8" s="6" t="s">
        <v>27</v>
      </c>
      <c r="P8" s="14" t="s">
        <v>33</v>
      </c>
      <c r="Q8" s="6" t="s">
        <v>28</v>
      </c>
      <c r="R8" s="15" t="s">
        <v>33</v>
      </c>
      <c r="S8" s="6" t="s">
        <v>29</v>
      </c>
      <c r="T8" s="16" t="s">
        <v>33</v>
      </c>
      <c r="U8" s="6" t="s">
        <v>30</v>
      </c>
      <c r="V8" s="17" t="s">
        <v>33</v>
      </c>
      <c r="W8" s="6" t="s">
        <v>31</v>
      </c>
      <c r="X8" s="18" t="s">
        <v>33</v>
      </c>
    </row>
    <row r="9" spans="1:24" s="7" customFormat="1" ht="24" customHeight="1" x14ac:dyDescent="0.25">
      <c r="A9" s="27" t="s">
        <v>6</v>
      </c>
      <c r="B9" s="28">
        <f t="shared" ref="B9:W9" si="0">B11+B16+B17</f>
        <v>167183718.40000001</v>
      </c>
      <c r="C9" s="28">
        <f t="shared" si="0"/>
        <v>173525610.69999999</v>
      </c>
      <c r="D9" s="28">
        <f t="shared" ref="D9:D18" si="1">C9/B9*100</f>
        <v>103.79336717755405</v>
      </c>
      <c r="E9" s="28">
        <f t="shared" si="0"/>
        <v>176865684.70000002</v>
      </c>
      <c r="F9" s="28">
        <f>E9/C9*100</f>
        <v>101.92483056911669</v>
      </c>
      <c r="G9" s="28">
        <f t="shared" si="0"/>
        <v>185891383.09999999</v>
      </c>
      <c r="H9" s="28">
        <f>G9/E9*100</f>
        <v>105.10313711521223</v>
      </c>
      <c r="I9" s="28">
        <f t="shared" si="0"/>
        <v>195410197.30000001</v>
      </c>
      <c r="J9" s="28">
        <f>I9/G9*100</f>
        <v>105.1206322968071</v>
      </c>
      <c r="K9" s="28">
        <f>K11+K16+K17</f>
        <v>205115037.90000001</v>
      </c>
      <c r="L9" s="28">
        <f>K9/I9*100</f>
        <v>104.96639414630999</v>
      </c>
      <c r="M9" s="28">
        <f t="shared" si="0"/>
        <v>215423666.39999998</v>
      </c>
      <c r="N9" s="28">
        <f>M9/K9*100</f>
        <v>105.02577899969761</v>
      </c>
      <c r="O9" s="28">
        <f t="shared" si="0"/>
        <v>226308970.29999995</v>
      </c>
      <c r="P9" s="28">
        <f>O9/M9*100</f>
        <v>105.05297495020258</v>
      </c>
      <c r="Q9" s="28">
        <f>Q11+Q16+Q17</f>
        <v>237544485.80000001</v>
      </c>
      <c r="R9" s="28">
        <f>Q9/O9*100</f>
        <v>104.9646796965697</v>
      </c>
      <c r="S9" s="28">
        <f t="shared" si="0"/>
        <v>249577234.09999999</v>
      </c>
      <c r="T9" s="28">
        <f>S9/Q9*100</f>
        <v>105.06547153030145</v>
      </c>
      <c r="U9" s="28">
        <f t="shared" si="0"/>
        <v>262290758.99999997</v>
      </c>
      <c r="V9" s="28">
        <f>U9/S9*100</f>
        <v>105.09402427903578</v>
      </c>
      <c r="W9" s="28">
        <f t="shared" si="0"/>
        <v>275338986.30000007</v>
      </c>
      <c r="X9" s="28">
        <f>W9/U9*100</f>
        <v>104.97471864801769</v>
      </c>
    </row>
    <row r="10" spans="1:24" s="19" customFormat="1" ht="29.25" customHeight="1" x14ac:dyDescent="0.25">
      <c r="A10" s="29" t="s">
        <v>39</v>
      </c>
      <c r="B10" s="35">
        <f t="shared" ref="B10:W10" si="2">B11+B16</f>
        <v>148958861</v>
      </c>
      <c r="C10" s="35">
        <f t="shared" si="2"/>
        <v>153412235</v>
      </c>
      <c r="D10" s="35">
        <f t="shared" si="1"/>
        <v>102.98966705981995</v>
      </c>
      <c r="E10" s="35">
        <f t="shared" si="2"/>
        <v>156752309.00000003</v>
      </c>
      <c r="F10" s="35">
        <f t="shared" ref="F10" si="3">E10/C10*100</f>
        <v>102.17718880114094</v>
      </c>
      <c r="G10" s="35">
        <f t="shared" si="2"/>
        <v>165778007.40000001</v>
      </c>
      <c r="H10" s="35">
        <f t="shared" ref="H10" si="4">G10/E10*100</f>
        <v>105.75793649074731</v>
      </c>
      <c r="I10" s="35">
        <f t="shared" si="2"/>
        <v>175296821.60000002</v>
      </c>
      <c r="J10" s="35">
        <f t="shared" ref="J10" si="5">I10/G10*100</f>
        <v>105.74190409770846</v>
      </c>
      <c r="K10" s="35">
        <f t="shared" si="2"/>
        <v>185001662.20000002</v>
      </c>
      <c r="L10" s="35">
        <f t="shared" ref="L10" si="6">K10/I10*100</f>
        <v>105.53623306539176</v>
      </c>
      <c r="M10" s="35">
        <f t="shared" si="2"/>
        <v>195310290.69999999</v>
      </c>
      <c r="N10" s="35">
        <f t="shared" ref="N10" si="7">M10/K10*100</f>
        <v>105.5721815563233</v>
      </c>
      <c r="O10" s="35">
        <f t="shared" si="2"/>
        <v>206195594.59999996</v>
      </c>
      <c r="P10" s="35">
        <f t="shared" ref="P10" si="8">O10/M10*100</f>
        <v>105.57333864026653</v>
      </c>
      <c r="Q10" s="35">
        <f t="shared" si="2"/>
        <v>217431110.10000002</v>
      </c>
      <c r="R10" s="35">
        <f t="shared" ref="R10" si="9">Q10/O10*100</f>
        <v>105.44896001381403</v>
      </c>
      <c r="S10" s="35">
        <f t="shared" si="2"/>
        <v>229463858.40000001</v>
      </c>
      <c r="T10" s="35">
        <f t="shared" ref="T10" si="10">S10/Q10*100</f>
        <v>105.53405089753068</v>
      </c>
      <c r="U10" s="35">
        <f t="shared" si="2"/>
        <v>242177383.29999998</v>
      </c>
      <c r="V10" s="35">
        <f t="shared" ref="V10" si="11">U10/S10*100</f>
        <v>105.54053478776507</v>
      </c>
      <c r="W10" s="35">
        <f t="shared" si="2"/>
        <v>255225610.60000005</v>
      </c>
      <c r="X10" s="35">
        <f t="shared" ref="X10" si="12">W10/U10*100</f>
        <v>105.38788020673113</v>
      </c>
    </row>
    <row r="11" spans="1:24" s="7" customFormat="1" x14ac:dyDescent="0.25">
      <c r="A11" s="29" t="s">
        <v>35</v>
      </c>
      <c r="B11" s="30">
        <v>147011976.90000001</v>
      </c>
      <c r="C11" s="30">
        <v>151433663.69999999</v>
      </c>
      <c r="D11" s="30">
        <f t="shared" si="1"/>
        <v>103.00770514977</v>
      </c>
      <c r="E11" s="30">
        <v>154766312.20000002</v>
      </c>
      <c r="F11" s="30">
        <f t="shared" ref="F11:F26" si="13">E11/C11*100</f>
        <v>102.20073160654835</v>
      </c>
      <c r="G11" s="30">
        <v>163781393</v>
      </c>
      <c r="H11" s="30">
        <f t="shared" ref="H11:H26" si="14">G11/E11*100</f>
        <v>105.82496324416522</v>
      </c>
      <c r="I11" s="30">
        <v>173288829.80000001</v>
      </c>
      <c r="J11" s="30">
        <f t="shared" ref="J11:J26" si="15">I11/G11*100</f>
        <v>105.80495538952952</v>
      </c>
      <c r="K11" s="30">
        <v>182982007.30000001</v>
      </c>
      <c r="L11" s="30">
        <f t="shared" ref="L11:L26" si="16">K11/I11*100</f>
        <v>105.59365396557141</v>
      </c>
      <c r="M11" s="30">
        <v>193278677.09999999</v>
      </c>
      <c r="N11" s="30">
        <f t="shared" ref="N11:N26" si="17">M11/K11*100</f>
        <v>105.6271487846991</v>
      </c>
      <c r="O11" s="30">
        <v>204151716.69999996</v>
      </c>
      <c r="P11" s="30">
        <f t="shared" ref="P11:P26" si="18">O11/M11*100</f>
        <v>105.62557637662968</v>
      </c>
      <c r="Q11" s="30">
        <v>215374651.80000001</v>
      </c>
      <c r="R11" s="30">
        <f t="shared" ref="R11:R26" si="19">Q11/O11*100</f>
        <v>105.4973503438583</v>
      </c>
      <c r="S11" s="30">
        <v>227394492.70000002</v>
      </c>
      <c r="T11" s="30">
        <f t="shared" ref="T11:T26" si="20">S11/Q11*100</f>
        <v>105.58089858743536</v>
      </c>
      <c r="U11" s="30">
        <v>240094771.99999997</v>
      </c>
      <c r="V11" s="30">
        <f t="shared" ref="V11:V26" si="21">U11/S11*100</f>
        <v>105.58513055844116</v>
      </c>
      <c r="W11" s="30">
        <v>253129403.30000004</v>
      </c>
      <c r="X11" s="30">
        <f t="shared" ref="X11:X26" si="22">W11/U11*100</f>
        <v>105.42895257211184</v>
      </c>
    </row>
    <row r="12" spans="1:24" x14ac:dyDescent="0.25">
      <c r="A12" s="31" t="s">
        <v>7</v>
      </c>
      <c r="B12" s="32">
        <v>68377772.200000003</v>
      </c>
      <c r="C12" s="32">
        <v>68702907.900000006</v>
      </c>
      <c r="D12" s="32">
        <f t="shared" si="1"/>
        <v>100.47549911256104</v>
      </c>
      <c r="E12" s="32">
        <v>68845801.700000003</v>
      </c>
      <c r="F12" s="32">
        <f t="shared" si="13"/>
        <v>100.20798799405695</v>
      </c>
      <c r="G12" s="32">
        <v>72783695.900000006</v>
      </c>
      <c r="H12" s="32">
        <f t="shared" si="14"/>
        <v>105.71987558102617</v>
      </c>
      <c r="I12" s="32">
        <v>76931276.5</v>
      </c>
      <c r="J12" s="32">
        <f t="shared" si="15"/>
        <v>105.69850232076494</v>
      </c>
      <c r="K12" s="32">
        <v>81139370</v>
      </c>
      <c r="L12" s="32">
        <f t="shared" si="16"/>
        <v>105.46993848464219</v>
      </c>
      <c r="M12" s="32">
        <v>85642625</v>
      </c>
      <c r="N12" s="32">
        <f t="shared" si="17"/>
        <v>105.55002460581096</v>
      </c>
      <c r="O12" s="32">
        <v>90289139.599999994</v>
      </c>
      <c r="P12" s="32">
        <f t="shared" si="18"/>
        <v>105.42546961866243</v>
      </c>
      <c r="Q12" s="32">
        <v>94982215.299999997</v>
      </c>
      <c r="R12" s="32">
        <f t="shared" si="19"/>
        <v>105.19782968449066</v>
      </c>
      <c r="S12" s="32">
        <v>99895819.400000006</v>
      </c>
      <c r="T12" s="32">
        <f t="shared" si="20"/>
        <v>105.17318330013725</v>
      </c>
      <c r="U12" s="32">
        <v>104935950.5</v>
      </c>
      <c r="V12" s="32">
        <f t="shared" si="21"/>
        <v>105.04538741488115</v>
      </c>
      <c r="W12" s="32">
        <v>109988074.09999999</v>
      </c>
      <c r="X12" s="32">
        <f t="shared" si="22"/>
        <v>104.81448309747763</v>
      </c>
    </row>
    <row r="13" spans="1:24" x14ac:dyDescent="0.25">
      <c r="A13" s="31" t="s">
        <v>8</v>
      </c>
      <c r="B13" s="32">
        <v>37203554.899999999</v>
      </c>
      <c r="C13" s="32">
        <v>40397912.200000003</v>
      </c>
      <c r="D13" s="32">
        <f t="shared" si="1"/>
        <v>108.58616147996116</v>
      </c>
      <c r="E13" s="32">
        <v>43141993.200000003</v>
      </c>
      <c r="F13" s="32">
        <f t="shared" si="13"/>
        <v>106.79263073402095</v>
      </c>
      <c r="G13" s="32">
        <v>45903080.799999997</v>
      </c>
      <c r="H13" s="32">
        <f t="shared" si="14"/>
        <v>106.40000008159103</v>
      </c>
      <c r="I13" s="32">
        <v>48840878</v>
      </c>
      <c r="J13" s="32">
        <f t="shared" si="15"/>
        <v>106.40000006274089</v>
      </c>
      <c r="K13" s="32">
        <v>51820171.600000001</v>
      </c>
      <c r="L13" s="32">
        <f t="shared" si="16"/>
        <v>106.10000008599354</v>
      </c>
      <c r="M13" s="32">
        <v>54929381.899999999</v>
      </c>
      <c r="N13" s="32">
        <f t="shared" si="17"/>
        <v>106.00000000771898</v>
      </c>
      <c r="O13" s="32">
        <v>58389933</v>
      </c>
      <c r="P13" s="32">
        <f t="shared" si="18"/>
        <v>106.30000007336693</v>
      </c>
      <c r="Q13" s="32">
        <v>62068498.799999997</v>
      </c>
      <c r="R13" s="32">
        <f t="shared" si="19"/>
        <v>106.3000000359651</v>
      </c>
      <c r="S13" s="32">
        <v>66165019.700000003</v>
      </c>
      <c r="T13" s="32">
        <f t="shared" si="20"/>
        <v>106.59999996648865</v>
      </c>
      <c r="U13" s="32">
        <v>70531911</v>
      </c>
      <c r="V13" s="32">
        <f t="shared" si="21"/>
        <v>106.59999999969772</v>
      </c>
      <c r="W13" s="32">
        <v>75116485.200000003</v>
      </c>
      <c r="X13" s="32">
        <f t="shared" si="22"/>
        <v>106.49999997873303</v>
      </c>
    </row>
    <row r="14" spans="1:24" x14ac:dyDescent="0.25">
      <c r="A14" s="31" t="s">
        <v>10</v>
      </c>
      <c r="B14" s="32">
        <v>11891957.699999999</v>
      </c>
      <c r="C14" s="32">
        <v>12445581.6</v>
      </c>
      <c r="D14" s="32">
        <f t="shared" si="1"/>
        <v>104.65544794193139</v>
      </c>
      <c r="E14" s="32">
        <v>12557970</v>
      </c>
      <c r="F14" s="32">
        <f t="shared" si="13"/>
        <v>100.90303855305565</v>
      </c>
      <c r="G14" s="32">
        <v>13060288.800000001</v>
      </c>
      <c r="H14" s="32">
        <f t="shared" si="14"/>
        <v>104</v>
      </c>
      <c r="I14" s="32">
        <v>13582700.300000001</v>
      </c>
      <c r="J14" s="32">
        <f t="shared" si="15"/>
        <v>103.99999960184647</v>
      </c>
      <c r="K14" s="32">
        <v>14126008.300000001</v>
      </c>
      <c r="L14" s="32">
        <f t="shared" si="16"/>
        <v>103.99999991165232</v>
      </c>
      <c r="M14" s="32">
        <v>14691048.699999999</v>
      </c>
      <c r="N14" s="32">
        <f t="shared" si="17"/>
        <v>104.00000048138156</v>
      </c>
      <c r="O14" s="32">
        <v>15278690.699999999</v>
      </c>
      <c r="P14" s="32">
        <f t="shared" si="18"/>
        <v>104.00000035395702</v>
      </c>
      <c r="Q14" s="32">
        <v>15889838.300000001</v>
      </c>
      <c r="R14" s="32">
        <f t="shared" si="19"/>
        <v>103.99999981673824</v>
      </c>
      <c r="S14" s="32">
        <v>16525431.800000001</v>
      </c>
      <c r="T14" s="32">
        <f t="shared" si="20"/>
        <v>103.99999979861343</v>
      </c>
      <c r="U14" s="32">
        <v>17186449.100000001</v>
      </c>
      <c r="V14" s="32">
        <f t="shared" si="21"/>
        <v>104.00000016943582</v>
      </c>
      <c r="W14" s="32">
        <v>17873907</v>
      </c>
      <c r="X14" s="32">
        <f t="shared" si="22"/>
        <v>103.99999962761359</v>
      </c>
    </row>
    <row r="15" spans="1:24" x14ac:dyDescent="0.25">
      <c r="A15" s="31" t="s">
        <v>9</v>
      </c>
      <c r="B15" s="32">
        <v>25200000</v>
      </c>
      <c r="C15" s="32">
        <v>25484900</v>
      </c>
      <c r="D15" s="32">
        <f t="shared" si="1"/>
        <v>101.13055555555555</v>
      </c>
      <c r="E15" s="32">
        <v>25773000</v>
      </c>
      <c r="F15" s="32">
        <f t="shared" si="13"/>
        <v>101.13047333911453</v>
      </c>
      <c r="G15" s="32">
        <v>27536240.5</v>
      </c>
      <c r="H15" s="32">
        <f t="shared" si="14"/>
        <v>106.84142513483101</v>
      </c>
      <c r="I15" s="32">
        <v>29384587</v>
      </c>
      <c r="J15" s="32">
        <f t="shared" si="15"/>
        <v>106.71241413656305</v>
      </c>
      <c r="K15" s="32">
        <v>31294989.199999999</v>
      </c>
      <c r="L15" s="32">
        <f t="shared" si="16"/>
        <v>106.50137502357953</v>
      </c>
      <c r="M15" s="32">
        <v>33361275.5</v>
      </c>
      <c r="N15" s="32">
        <f t="shared" si="17"/>
        <v>106.60261068247949</v>
      </c>
      <c r="O15" s="32">
        <v>35485912.899999999</v>
      </c>
      <c r="P15" s="32">
        <f t="shared" si="18"/>
        <v>106.36857364761127</v>
      </c>
      <c r="Q15" s="32">
        <v>37671528</v>
      </c>
      <c r="R15" s="32">
        <f t="shared" si="19"/>
        <v>106.15910630835145</v>
      </c>
      <c r="S15" s="32">
        <v>39990262.899999999</v>
      </c>
      <c r="T15" s="32">
        <f t="shared" si="20"/>
        <v>106.1551389686131</v>
      </c>
      <c r="U15" s="32">
        <v>42566237.399999999</v>
      </c>
      <c r="V15" s="32">
        <f t="shared" si="21"/>
        <v>106.44150428928538</v>
      </c>
      <c r="W15" s="32">
        <v>45219548.5</v>
      </c>
      <c r="X15" s="32">
        <f t="shared" si="22"/>
        <v>106.23337006526211</v>
      </c>
    </row>
    <row r="16" spans="1:24" s="7" customFormat="1" x14ac:dyDescent="0.25">
      <c r="A16" s="29" t="s">
        <v>36</v>
      </c>
      <c r="B16" s="30">
        <v>1946884.0999999999</v>
      </c>
      <c r="C16" s="30">
        <v>1978571.3</v>
      </c>
      <c r="D16" s="30">
        <f t="shared" si="1"/>
        <v>101.62758532980982</v>
      </c>
      <c r="E16" s="30">
        <v>1985996.8</v>
      </c>
      <c r="F16" s="30">
        <f t="shared" si="13"/>
        <v>100.37529605326834</v>
      </c>
      <c r="G16" s="30">
        <v>1996614.4</v>
      </c>
      <c r="H16" s="30">
        <f t="shared" si="14"/>
        <v>100.53462321792259</v>
      </c>
      <c r="I16" s="30">
        <v>2007991.8</v>
      </c>
      <c r="J16" s="30">
        <f t="shared" si="15"/>
        <v>100.56983461603804</v>
      </c>
      <c r="K16" s="30">
        <v>2019654.9</v>
      </c>
      <c r="L16" s="30">
        <f t="shared" si="16"/>
        <v>100.58083404523863</v>
      </c>
      <c r="M16" s="30">
        <v>2031613.5999999999</v>
      </c>
      <c r="N16" s="30">
        <f t="shared" si="17"/>
        <v>100.59211600952223</v>
      </c>
      <c r="O16" s="30">
        <v>2043877.9</v>
      </c>
      <c r="P16" s="30">
        <f t="shared" si="18"/>
        <v>100.60367286377685</v>
      </c>
      <c r="Q16" s="30">
        <v>2056458.2999999998</v>
      </c>
      <c r="R16" s="30">
        <f t="shared" si="19"/>
        <v>100.61551622041608</v>
      </c>
      <c r="S16" s="30">
        <v>2069365.7</v>
      </c>
      <c r="T16" s="30">
        <f t="shared" si="20"/>
        <v>100.62765191980796</v>
      </c>
      <c r="U16" s="30">
        <v>2082611.3</v>
      </c>
      <c r="V16" s="30">
        <f t="shared" si="21"/>
        <v>100.64008019462196</v>
      </c>
      <c r="W16" s="30">
        <v>2096207.3</v>
      </c>
      <c r="X16" s="30">
        <f t="shared" si="22"/>
        <v>100.65283425668534</v>
      </c>
    </row>
    <row r="17" spans="1:25" s="7" customFormat="1" ht="26.25" customHeight="1" x14ac:dyDescent="0.25">
      <c r="A17" s="29" t="s">
        <v>37</v>
      </c>
      <c r="B17" s="21">
        <v>18224857.399999999</v>
      </c>
      <c r="C17" s="21">
        <v>20113375.699999999</v>
      </c>
      <c r="D17" s="21">
        <f t="shared" si="1"/>
        <v>110.36232140834198</v>
      </c>
      <c r="E17" s="21">
        <v>20113375.699999999</v>
      </c>
      <c r="F17" s="21">
        <f t="shared" si="13"/>
        <v>100</v>
      </c>
      <c r="G17" s="21">
        <v>20113375.699999999</v>
      </c>
      <c r="H17" s="21">
        <f t="shared" si="14"/>
        <v>100</v>
      </c>
      <c r="I17" s="21">
        <v>20113375.699999999</v>
      </c>
      <c r="J17" s="21">
        <f t="shared" si="15"/>
        <v>100</v>
      </c>
      <c r="K17" s="21">
        <v>20113375.699999999</v>
      </c>
      <c r="L17" s="21">
        <f t="shared" si="16"/>
        <v>100</v>
      </c>
      <c r="M17" s="21">
        <v>20113375.699999999</v>
      </c>
      <c r="N17" s="21">
        <f t="shared" si="17"/>
        <v>100</v>
      </c>
      <c r="O17" s="21">
        <v>20113375.699999999</v>
      </c>
      <c r="P17" s="21">
        <f t="shared" si="18"/>
        <v>100</v>
      </c>
      <c r="Q17" s="21">
        <v>20113375.699999999</v>
      </c>
      <c r="R17" s="21">
        <f t="shared" si="19"/>
        <v>100</v>
      </c>
      <c r="S17" s="21">
        <v>20113375.699999999</v>
      </c>
      <c r="T17" s="21">
        <f t="shared" si="20"/>
        <v>100</v>
      </c>
      <c r="U17" s="21">
        <v>20113375.699999999</v>
      </c>
      <c r="V17" s="21">
        <f t="shared" si="21"/>
        <v>100</v>
      </c>
      <c r="W17" s="21">
        <v>20113375.699999999</v>
      </c>
      <c r="X17" s="21">
        <f t="shared" si="22"/>
        <v>100</v>
      </c>
    </row>
    <row r="18" spans="1:25" ht="27.75" customHeight="1" x14ac:dyDescent="0.25">
      <c r="A18" s="31" t="s">
        <v>11</v>
      </c>
      <c r="B18" s="22">
        <v>17263948.399999999</v>
      </c>
      <c r="C18" s="22">
        <v>18661988.399999999</v>
      </c>
      <c r="D18" s="22">
        <f t="shared" si="1"/>
        <v>108.0980316183058</v>
      </c>
      <c r="E18" s="22">
        <v>18661988.399999999</v>
      </c>
      <c r="F18" s="22">
        <f t="shared" si="13"/>
        <v>100</v>
      </c>
      <c r="G18" s="22">
        <v>18661988.399999999</v>
      </c>
      <c r="H18" s="22">
        <f t="shared" si="14"/>
        <v>100</v>
      </c>
      <c r="I18" s="22">
        <v>18661988.399999999</v>
      </c>
      <c r="J18" s="22">
        <f t="shared" si="15"/>
        <v>100</v>
      </c>
      <c r="K18" s="22">
        <v>18661988.399999999</v>
      </c>
      <c r="L18" s="22">
        <f t="shared" si="16"/>
        <v>100</v>
      </c>
      <c r="M18" s="22">
        <v>18661988.399999999</v>
      </c>
      <c r="N18" s="22">
        <f t="shared" si="17"/>
        <v>100</v>
      </c>
      <c r="O18" s="22">
        <v>18661988.399999999</v>
      </c>
      <c r="P18" s="22">
        <f t="shared" si="18"/>
        <v>100</v>
      </c>
      <c r="Q18" s="22">
        <v>18661988.399999999</v>
      </c>
      <c r="R18" s="22">
        <f t="shared" si="19"/>
        <v>100</v>
      </c>
      <c r="S18" s="22">
        <v>18661988.399999999</v>
      </c>
      <c r="T18" s="22">
        <f t="shared" si="20"/>
        <v>100</v>
      </c>
      <c r="U18" s="22">
        <v>18661988.399999999</v>
      </c>
      <c r="V18" s="22">
        <f t="shared" si="21"/>
        <v>100</v>
      </c>
      <c r="W18" s="22">
        <v>18661988.399999999</v>
      </c>
      <c r="X18" s="22">
        <f t="shared" si="22"/>
        <v>100</v>
      </c>
    </row>
    <row r="19" spans="1:25" x14ac:dyDescent="0.25">
      <c r="A19" s="31" t="s">
        <v>12</v>
      </c>
      <c r="B19" s="20">
        <v>0</v>
      </c>
      <c r="C19" s="20">
        <v>0</v>
      </c>
      <c r="D19" s="20"/>
      <c r="E19" s="20">
        <v>0</v>
      </c>
      <c r="F19" s="20"/>
      <c r="G19" s="20">
        <v>0</v>
      </c>
      <c r="H19" s="20"/>
      <c r="I19" s="20">
        <v>0</v>
      </c>
      <c r="J19" s="20"/>
      <c r="K19" s="20">
        <v>0</v>
      </c>
      <c r="L19" s="20"/>
      <c r="M19" s="20">
        <v>0</v>
      </c>
      <c r="N19" s="20"/>
      <c r="O19" s="20">
        <v>0</v>
      </c>
      <c r="P19" s="20"/>
      <c r="Q19" s="20">
        <v>0</v>
      </c>
      <c r="R19" s="20"/>
      <c r="S19" s="20">
        <v>0</v>
      </c>
      <c r="T19" s="20"/>
      <c r="U19" s="20">
        <v>0</v>
      </c>
      <c r="V19" s="20"/>
      <c r="W19" s="20">
        <v>0</v>
      </c>
      <c r="X19" s="20"/>
    </row>
    <row r="20" spans="1:25" x14ac:dyDescent="0.25">
      <c r="A20" s="31" t="s">
        <v>13</v>
      </c>
      <c r="B20" s="20">
        <v>8201306.0999999996</v>
      </c>
      <c r="C20" s="20">
        <v>11373209.5</v>
      </c>
      <c r="D20" s="20">
        <f>C20/B20*100</f>
        <v>138.67558851388318</v>
      </c>
      <c r="E20" s="20">
        <v>11373209.5</v>
      </c>
      <c r="F20" s="20">
        <f t="shared" si="13"/>
        <v>100</v>
      </c>
      <c r="G20" s="20">
        <v>11373209.5</v>
      </c>
      <c r="H20" s="20">
        <f t="shared" si="14"/>
        <v>100</v>
      </c>
      <c r="I20" s="20">
        <v>11373209.5</v>
      </c>
      <c r="J20" s="20">
        <f t="shared" si="15"/>
        <v>100</v>
      </c>
      <c r="K20" s="20">
        <v>11373209.5</v>
      </c>
      <c r="L20" s="20">
        <f t="shared" si="16"/>
        <v>100</v>
      </c>
      <c r="M20" s="20">
        <v>11373209.5</v>
      </c>
      <c r="N20" s="20">
        <f t="shared" si="17"/>
        <v>100</v>
      </c>
      <c r="O20" s="20">
        <v>11373209.5</v>
      </c>
      <c r="P20" s="20">
        <f t="shared" si="18"/>
        <v>100</v>
      </c>
      <c r="Q20" s="20">
        <v>11373209.5</v>
      </c>
      <c r="R20" s="20">
        <f t="shared" si="19"/>
        <v>100</v>
      </c>
      <c r="S20" s="20">
        <v>11373209.5</v>
      </c>
      <c r="T20" s="20">
        <f t="shared" si="20"/>
        <v>100</v>
      </c>
      <c r="U20" s="20">
        <v>11373209.5</v>
      </c>
      <c r="V20" s="20">
        <f t="shared" si="21"/>
        <v>100</v>
      </c>
      <c r="W20" s="20">
        <v>11373209.5</v>
      </c>
      <c r="X20" s="20">
        <f t="shared" si="22"/>
        <v>100</v>
      </c>
    </row>
    <row r="21" spans="1:25" x14ac:dyDescent="0.25">
      <c r="A21" s="31" t="s">
        <v>14</v>
      </c>
      <c r="B21" s="20">
        <v>4716162.3</v>
      </c>
      <c r="C21" s="20">
        <v>4979506.0999999996</v>
      </c>
      <c r="D21" s="20">
        <f>C21/B21*100</f>
        <v>105.58385787528984</v>
      </c>
      <c r="E21" s="20">
        <v>4979506.0999999996</v>
      </c>
      <c r="F21" s="20">
        <f t="shared" si="13"/>
        <v>100</v>
      </c>
      <c r="G21" s="20">
        <v>4979506.0999999996</v>
      </c>
      <c r="H21" s="20">
        <f t="shared" si="14"/>
        <v>100</v>
      </c>
      <c r="I21" s="20">
        <v>4979506.0999999996</v>
      </c>
      <c r="J21" s="20">
        <f t="shared" si="15"/>
        <v>100</v>
      </c>
      <c r="K21" s="20">
        <v>4979506.0999999996</v>
      </c>
      <c r="L21" s="20">
        <f t="shared" si="16"/>
        <v>100</v>
      </c>
      <c r="M21" s="20">
        <v>4979506.0999999996</v>
      </c>
      <c r="N21" s="20">
        <f t="shared" si="17"/>
        <v>100</v>
      </c>
      <c r="O21" s="20">
        <v>4979506.0999999996</v>
      </c>
      <c r="P21" s="20">
        <f t="shared" si="18"/>
        <v>100</v>
      </c>
      <c r="Q21" s="20">
        <v>4979506.0999999996</v>
      </c>
      <c r="R21" s="20">
        <f t="shared" si="19"/>
        <v>100</v>
      </c>
      <c r="S21" s="20">
        <v>4979506.0999999996</v>
      </c>
      <c r="T21" s="20">
        <f t="shared" si="20"/>
        <v>100</v>
      </c>
      <c r="U21" s="20">
        <v>4979506.0999999996</v>
      </c>
      <c r="V21" s="20">
        <f t="shared" si="21"/>
        <v>100</v>
      </c>
      <c r="W21" s="20">
        <v>4979506.0999999996</v>
      </c>
      <c r="X21" s="20">
        <f t="shared" si="22"/>
        <v>100</v>
      </c>
    </row>
    <row r="22" spans="1:25" x14ac:dyDescent="0.25">
      <c r="A22" s="31" t="s">
        <v>21</v>
      </c>
      <c r="B22" s="20">
        <v>4346480</v>
      </c>
      <c r="C22" s="20">
        <v>2309272.7999999998</v>
      </c>
      <c r="D22" s="20">
        <f>C22/B22*100</f>
        <v>53.129723362352976</v>
      </c>
      <c r="E22" s="20">
        <v>2309272.7999999998</v>
      </c>
      <c r="F22" s="20">
        <f t="shared" si="13"/>
        <v>100</v>
      </c>
      <c r="G22" s="20">
        <v>2309272.7999999998</v>
      </c>
      <c r="H22" s="20">
        <f t="shared" si="14"/>
        <v>100</v>
      </c>
      <c r="I22" s="20">
        <v>2309272.7999999998</v>
      </c>
      <c r="J22" s="20">
        <f t="shared" si="15"/>
        <v>100</v>
      </c>
      <c r="K22" s="20">
        <v>2309272.7999999998</v>
      </c>
      <c r="L22" s="20">
        <f t="shared" si="16"/>
        <v>100</v>
      </c>
      <c r="M22" s="20">
        <v>2309272.7999999998</v>
      </c>
      <c r="N22" s="20">
        <f t="shared" si="17"/>
        <v>100</v>
      </c>
      <c r="O22" s="20">
        <v>2309272.7999999998</v>
      </c>
      <c r="P22" s="20">
        <f t="shared" si="18"/>
        <v>100</v>
      </c>
      <c r="Q22" s="20">
        <v>2309272.7999999998</v>
      </c>
      <c r="R22" s="20">
        <f t="shared" si="19"/>
        <v>100</v>
      </c>
      <c r="S22" s="20">
        <v>2309272.7999999998</v>
      </c>
      <c r="T22" s="20">
        <f t="shared" si="20"/>
        <v>100</v>
      </c>
      <c r="U22" s="20">
        <v>2309272.7999999998</v>
      </c>
      <c r="V22" s="20">
        <f t="shared" si="21"/>
        <v>100</v>
      </c>
      <c r="W22" s="20">
        <v>2309272.7999999998</v>
      </c>
      <c r="X22" s="20">
        <f t="shared" si="22"/>
        <v>100</v>
      </c>
    </row>
    <row r="23" spans="1:25" s="7" customFormat="1" ht="27" customHeight="1" x14ac:dyDescent="0.25">
      <c r="A23" s="27" t="s">
        <v>15</v>
      </c>
      <c r="B23" s="28">
        <f>B9-B27</f>
        <v>178873037.09999999</v>
      </c>
      <c r="C23" s="28">
        <f>C9-C27</f>
        <v>175900546.89999998</v>
      </c>
      <c r="D23" s="28">
        <f>C23/B23*100</f>
        <v>98.338212260387664</v>
      </c>
      <c r="E23" s="28">
        <f>E9-E27</f>
        <v>177461721.00000003</v>
      </c>
      <c r="F23" s="28">
        <f t="shared" si="13"/>
        <v>100.88753226042417</v>
      </c>
      <c r="G23" s="28">
        <f>G9-G27</f>
        <v>186344356.19999999</v>
      </c>
      <c r="H23" s="28">
        <f t="shared" si="14"/>
        <v>105.00538096325572</v>
      </c>
      <c r="I23" s="28">
        <f>I9-I27</f>
        <v>194786270</v>
      </c>
      <c r="J23" s="28">
        <f t="shared" si="15"/>
        <v>104.53027608249077</v>
      </c>
      <c r="K23" s="28">
        <f>K9-K27</f>
        <v>204741110.59999999</v>
      </c>
      <c r="L23" s="28">
        <f t="shared" si="16"/>
        <v>105.11064799382422</v>
      </c>
      <c r="M23" s="28">
        <f>M9-M27</f>
        <v>215519739.09999996</v>
      </c>
      <c r="N23" s="28">
        <f t="shared" si="17"/>
        <v>105.26451598724501</v>
      </c>
      <c r="O23" s="28">
        <f>O9-O27</f>
        <v>226366135.89999995</v>
      </c>
      <c r="P23" s="28">
        <f t="shared" si="18"/>
        <v>105.03266978945595</v>
      </c>
      <c r="Q23" s="28">
        <f>Q9-Q27</f>
        <v>237801651.40000001</v>
      </c>
      <c r="R23" s="28">
        <f t="shared" si="19"/>
        <v>105.05177837424048</v>
      </c>
      <c r="S23" s="28">
        <f>S9-S27</f>
        <v>250034399.69999999</v>
      </c>
      <c r="T23" s="28">
        <f t="shared" si="20"/>
        <v>105.14409728779538</v>
      </c>
      <c r="U23" s="28">
        <f>U9-U27</f>
        <v>263097924.59999996</v>
      </c>
      <c r="V23" s="28">
        <f t="shared" si="21"/>
        <v>105.22469104878131</v>
      </c>
      <c r="W23" s="28">
        <f>W9-W27</f>
        <v>275846151.9000001</v>
      </c>
      <c r="X23" s="28">
        <f t="shared" si="22"/>
        <v>104.84543058231336</v>
      </c>
    </row>
    <row r="24" spans="1:25" x14ac:dyDescent="0.25">
      <c r="A24" s="31" t="s">
        <v>16</v>
      </c>
      <c r="B24" s="23">
        <v>62939933.799999997</v>
      </c>
      <c r="C24" s="23">
        <v>63001220.899999999</v>
      </c>
      <c r="D24" s="23">
        <f>C24/B24*100</f>
        <v>100.09737395052679</v>
      </c>
      <c r="E24" s="23">
        <v>65346113</v>
      </c>
      <c r="F24" s="23">
        <f t="shared" si="13"/>
        <v>103.72197882279453</v>
      </c>
      <c r="G24" s="23">
        <v>67784800.700000003</v>
      </c>
      <c r="H24" s="23">
        <f t="shared" si="14"/>
        <v>103.73195525799676</v>
      </c>
      <c r="I24" s="23">
        <v>70321035.900000006</v>
      </c>
      <c r="J24" s="23">
        <f t="shared" si="15"/>
        <v>103.74159866785592</v>
      </c>
      <c r="K24" s="23">
        <v>72958720.59968999</v>
      </c>
      <c r="L24" s="23">
        <f t="shared" si="16"/>
        <v>103.75091843561705</v>
      </c>
      <c r="M24" s="23">
        <v>75701912.643677592</v>
      </c>
      <c r="N24" s="23">
        <f t="shared" si="17"/>
        <v>103.75992344909521</v>
      </c>
      <c r="O24" s="23">
        <v>78554832.369424701</v>
      </c>
      <c r="P24" s="23">
        <f t="shared" si="18"/>
        <v>103.76862304546459</v>
      </c>
      <c r="Q24" s="23">
        <v>81521868.884201691</v>
      </c>
      <c r="R24" s="23">
        <f t="shared" si="19"/>
        <v>103.77702609156331</v>
      </c>
      <c r="S24" s="23">
        <v>84607586.859569758</v>
      </c>
      <c r="T24" s="23">
        <f t="shared" si="20"/>
        <v>103.78514135851226</v>
      </c>
      <c r="U24" s="23">
        <v>87816733.553952545</v>
      </c>
      <c r="V24" s="23">
        <f t="shared" si="21"/>
        <v>103.79297745450332</v>
      </c>
      <c r="W24" s="23">
        <v>91154246.116110653</v>
      </c>
      <c r="X24" s="23">
        <f t="shared" si="22"/>
        <v>103.80054282035852</v>
      </c>
    </row>
    <row r="25" spans="1:25" s="25" customFormat="1" ht="15" hidden="1" customHeight="1" x14ac:dyDescent="0.25">
      <c r="A25" s="37" t="s">
        <v>38</v>
      </c>
      <c r="B25" s="24">
        <f>B24/B23*100</f>
        <v>35.186931926924828</v>
      </c>
      <c r="C25" s="24">
        <f>C24/C23*100</f>
        <v>35.816387163262434</v>
      </c>
      <c r="D25" s="24"/>
      <c r="E25" s="24">
        <f>E24/E23*100</f>
        <v>36.822652587709314</v>
      </c>
      <c r="F25" s="24"/>
      <c r="G25" s="24">
        <f>G24/G23*100</f>
        <v>36.37609535501457</v>
      </c>
      <c r="H25" s="24"/>
      <c r="I25" s="24">
        <f>I24/I23*100</f>
        <v>36.101638939951982</v>
      </c>
      <c r="J25" s="24"/>
      <c r="K25" s="24">
        <f>K24/K23*100</f>
        <v>35.634621882181975</v>
      </c>
      <c r="L25" s="24"/>
      <c r="M25" s="24">
        <f>M24/M23*100</f>
        <v>35.125280384898907</v>
      </c>
      <c r="N25" s="24"/>
      <c r="O25" s="24">
        <f>O24/O23*100</f>
        <v>34.702554804455062</v>
      </c>
      <c r="P25" s="24"/>
      <c r="Q25" s="24">
        <f>Q24/Q23*100</f>
        <v>34.281456164943052</v>
      </c>
      <c r="R25" s="24"/>
      <c r="S25" s="24">
        <f>S24/S23*100</f>
        <v>33.838378623535363</v>
      </c>
      <c r="T25" s="24"/>
      <c r="U25" s="24">
        <f>U24/U23*100</f>
        <v>33.377965138822141</v>
      </c>
      <c r="V25" s="24"/>
      <c r="W25" s="24">
        <f>W24/W23*100</f>
        <v>33.045320911040278</v>
      </c>
      <c r="X25" s="24"/>
    </row>
    <row r="26" spans="1:25" ht="30" x14ac:dyDescent="0.25">
      <c r="A26" s="31" t="s">
        <v>17</v>
      </c>
      <c r="B26" s="33">
        <f>B23-B24</f>
        <v>115933103.3</v>
      </c>
      <c r="C26" s="33">
        <f>C23-C24</f>
        <v>112899325.99999997</v>
      </c>
      <c r="D26" s="33">
        <f>C26/B26*100</f>
        <v>97.383165624274255</v>
      </c>
      <c r="E26" s="33">
        <f>E23-E24</f>
        <v>112115608.00000003</v>
      </c>
      <c r="F26" s="33">
        <f t="shared" si="13"/>
        <v>99.305825793858205</v>
      </c>
      <c r="G26" s="33">
        <f>G23-G24</f>
        <v>118559555.49999999</v>
      </c>
      <c r="H26" s="33">
        <f t="shared" si="14"/>
        <v>105.74759180719954</v>
      </c>
      <c r="I26" s="33">
        <f>I23-I24</f>
        <v>124465234.09999999</v>
      </c>
      <c r="J26" s="33">
        <f t="shared" si="15"/>
        <v>104.98119158349914</v>
      </c>
      <c r="K26" s="33">
        <f>K23-K24</f>
        <v>131782390.00031</v>
      </c>
      <c r="L26" s="33">
        <f t="shared" si="16"/>
        <v>105.87887529655964</v>
      </c>
      <c r="M26" s="33">
        <f>M23-M24</f>
        <v>139817826.45632237</v>
      </c>
      <c r="N26" s="33">
        <f t="shared" si="17"/>
        <v>106.09750396543383</v>
      </c>
      <c r="O26" s="33">
        <f>O23-O24</f>
        <v>147811303.53057525</v>
      </c>
      <c r="P26" s="33">
        <f t="shared" si="18"/>
        <v>105.71706575395088</v>
      </c>
      <c r="Q26" s="33">
        <f>Q23-Q24</f>
        <v>156279782.51579833</v>
      </c>
      <c r="R26" s="33">
        <f t="shared" si="19"/>
        <v>105.72924991725776</v>
      </c>
      <c r="S26" s="33">
        <f>S23-S24</f>
        <v>165426812.84043023</v>
      </c>
      <c r="T26" s="33">
        <f t="shared" si="20"/>
        <v>105.85298378163996</v>
      </c>
      <c r="U26" s="33">
        <f>U23-U24</f>
        <v>175281191.04604742</v>
      </c>
      <c r="V26" s="33">
        <f t="shared" si="21"/>
        <v>105.95694134246705</v>
      </c>
      <c r="W26" s="33">
        <f>W23-W24</f>
        <v>184691905.78388944</v>
      </c>
      <c r="X26" s="33">
        <f t="shared" si="22"/>
        <v>105.36892445885411</v>
      </c>
    </row>
    <row r="27" spans="1:25" s="7" customFormat="1" ht="28.5" customHeight="1" x14ac:dyDescent="0.25">
      <c r="A27" s="27" t="s">
        <v>18</v>
      </c>
      <c r="B27" s="28">
        <v>-11689318.699999999</v>
      </c>
      <c r="C27" s="28">
        <v>-2374936.2000000002</v>
      </c>
      <c r="D27" s="28"/>
      <c r="E27" s="28">
        <v>-596036.30000000005</v>
      </c>
      <c r="F27" s="28"/>
      <c r="G27" s="28">
        <v>-452973.1</v>
      </c>
      <c r="H27" s="28"/>
      <c r="I27" s="28">
        <v>623927.30000000005</v>
      </c>
      <c r="J27" s="28"/>
      <c r="K27" s="28">
        <v>373927.3</v>
      </c>
      <c r="L27" s="28"/>
      <c r="M27" s="28">
        <v>-96072.7</v>
      </c>
      <c r="N27" s="28"/>
      <c r="O27" s="28">
        <v>-57165.599999999999</v>
      </c>
      <c r="P27" s="28"/>
      <c r="Q27" s="28">
        <v>-257165.6</v>
      </c>
      <c r="R27" s="28"/>
      <c r="S27" s="28">
        <v>-457165.6</v>
      </c>
      <c r="T27" s="28"/>
      <c r="U27" s="28">
        <v>-807165.6</v>
      </c>
      <c r="V27" s="28"/>
      <c r="W27" s="28">
        <v>-507165.6</v>
      </c>
      <c r="X27" s="28"/>
      <c r="Y27" s="19"/>
    </row>
    <row r="28" spans="1:25" s="26" customFormat="1" x14ac:dyDescent="0.25">
      <c r="A28" s="34" t="s">
        <v>34</v>
      </c>
      <c r="B28" s="33">
        <f>-B27/B10*100</f>
        <v>7.8473469933420068</v>
      </c>
      <c r="C28" s="33">
        <f>-C27/C10*100</f>
        <v>1.5480748324929887</v>
      </c>
      <c r="D28" s="33"/>
      <c r="E28" s="33">
        <f>-E27/E10*100</f>
        <v>0.38024084225770477</v>
      </c>
      <c r="F28" s="33"/>
      <c r="G28" s="33">
        <f>-G27/G10*100</f>
        <v>0.27324076764117261</v>
      </c>
      <c r="H28" s="33"/>
      <c r="I28" s="33">
        <f>I27/I10*100</f>
        <v>0.35592619096295125</v>
      </c>
      <c r="J28" s="33"/>
      <c r="K28" s="33">
        <f>K27/K10*100</f>
        <v>0.2021210488345547</v>
      </c>
      <c r="L28" s="33"/>
      <c r="M28" s="33">
        <f>-M27/M10*100</f>
        <v>4.9189778815889096E-2</v>
      </c>
      <c r="N28" s="33"/>
      <c r="O28" s="33">
        <f>-O27/O10*100</f>
        <v>2.7723967677823515E-2</v>
      </c>
      <c r="P28" s="33"/>
      <c r="Q28" s="33">
        <f>-Q27/Q10*100</f>
        <v>0.11827451917148629</v>
      </c>
      <c r="R28" s="33"/>
      <c r="S28" s="33">
        <f>-S27/S10*100</f>
        <v>0.19923207218239644</v>
      </c>
      <c r="T28" s="33"/>
      <c r="U28" s="33">
        <f>-U27/U10*100</f>
        <v>0.33329520246740563</v>
      </c>
      <c r="V28" s="33"/>
      <c r="W28" s="33">
        <f>-W27/W10*100</f>
        <v>0.19871266006876187</v>
      </c>
      <c r="X28" s="33"/>
    </row>
  </sheetData>
  <mergeCells count="2">
    <mergeCell ref="A5:W5"/>
    <mergeCell ref="A6:W6"/>
  </mergeCells>
  <pageMargins left="0.78740157480314965" right="0.39370078740157483" top="0.78740157480314965" bottom="0.78740157480314965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2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Морозова Екатерина Сергеевна</dc:creator>
  <cp:lastModifiedBy>Васютина Ольга Валерьевна</cp:lastModifiedBy>
  <cp:lastPrinted>2022-09-01T10:46:50Z</cp:lastPrinted>
  <dcterms:created xsi:type="dcterms:W3CDTF">2015-09-25T08:48:27Z</dcterms:created>
  <dcterms:modified xsi:type="dcterms:W3CDTF">2022-09-01T10:46:51Z</dcterms:modified>
</cp:coreProperties>
</file>