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 tabRatio="500"/>
  </bookViews>
  <sheets>
    <sheet name="Предложения по строительству" sheetId="1" r:id="rId1"/>
    <sheet name="Общая информация о ЗВ_1" sheetId="2" state="hidden" r:id="rId2"/>
    <sheet name="Предложения по строительству и " sheetId="3" state="hidden" r:id="rId3"/>
  </sheets>
  <definedNames>
    <definedName name="_xlnm._FilterDatabase" localSheetId="0" hidden="1">'Предложения по строительству'!$A$7:$AMC$146</definedName>
    <definedName name="_xlnm.Print_Area" localSheetId="1">'Общая информация о ЗВ_1'!$A$1:$F$11</definedName>
    <definedName name="_xlnm.Print_Area" localSheetId="0">'Предложения по строительству'!$A$1:$E$146</definedName>
  </definedNames>
  <calcPr calcId="145621"/>
</workbook>
</file>

<file path=xl/calcChain.xml><?xml version="1.0" encoding="utf-8"?>
<calcChain xmlns="http://schemas.openxmlformats.org/spreadsheetml/2006/main">
  <c r="D140" i="1" l="1"/>
  <c r="E138" i="1"/>
  <c r="D138" i="1" s="1"/>
  <c r="D126" i="1"/>
  <c r="D122" i="1"/>
  <c r="D143" i="1"/>
  <c r="E110" i="1"/>
  <c r="D110" i="1" s="1"/>
  <c r="E42" i="1"/>
  <c r="D42" i="1" s="1"/>
  <c r="D115" i="1"/>
  <c r="D59" i="1"/>
  <c r="D36" i="1"/>
  <c r="D125" i="1"/>
  <c r="D119" i="1"/>
  <c r="D116" i="1"/>
  <c r="D111" i="1"/>
  <c r="D90" i="1"/>
  <c r="E66" i="1"/>
  <c r="D66" i="1" s="1"/>
  <c r="E79" i="1"/>
  <c r="D79" i="1" s="1"/>
  <c r="E80" i="1"/>
  <c r="D80" i="1" s="1"/>
  <c r="D77" i="1"/>
  <c r="E76" i="1"/>
  <c r="D76" i="1" s="1"/>
  <c r="E63" i="1"/>
  <c r="D63" i="1" s="1"/>
  <c r="E62" i="1"/>
  <c r="D62" i="1" s="1"/>
  <c r="D103" i="1"/>
  <c r="D107" i="1"/>
  <c r="D104" i="1"/>
  <c r="D81" i="1"/>
  <c r="D48" i="1"/>
  <c r="D47" i="1"/>
  <c r="D46" i="1"/>
  <c r="D45" i="1"/>
  <c r="D44" i="1"/>
  <c r="D43" i="1"/>
  <c r="D41" i="1"/>
  <c r="D16" i="1"/>
  <c r="D39" i="1"/>
  <c r="D60" i="1"/>
  <c r="D142" i="1"/>
  <c r="D137" i="1"/>
  <c r="D135" i="1"/>
  <c r="D132" i="1"/>
  <c r="D129" i="1"/>
  <c r="D128" i="1"/>
  <c r="D123" i="1"/>
  <c r="D120" i="1"/>
  <c r="D118" i="1"/>
  <c r="D113" i="1"/>
  <c r="D108" i="1"/>
  <c r="D106" i="1"/>
  <c r="D100" i="1"/>
  <c r="D97" i="1"/>
  <c r="D95" i="1"/>
  <c r="D92" i="1"/>
  <c r="D88" i="1"/>
  <c r="D87" i="1"/>
  <c r="D84" i="1"/>
  <c r="D83" i="1"/>
  <c r="D58" i="1"/>
  <c r="D55" i="1"/>
  <c r="D54" i="1"/>
  <c r="D53" i="1"/>
  <c r="D52" i="1"/>
  <c r="D38" i="1"/>
  <c r="D144" i="1"/>
  <c r="D131" i="1"/>
  <c r="D130" i="1"/>
  <c r="D127" i="1"/>
  <c r="D124" i="1"/>
  <c r="D121" i="1"/>
  <c r="D114" i="1"/>
  <c r="D112" i="1"/>
  <c r="D109" i="1"/>
  <c r="D105" i="1"/>
  <c r="D101" i="1"/>
  <c r="D99" i="1"/>
  <c r="D98" i="1"/>
  <c r="D96" i="1"/>
  <c r="D93" i="1"/>
  <c r="D91" i="1"/>
  <c r="D86" i="1"/>
  <c r="D85" i="1"/>
  <c r="D74" i="1"/>
  <c r="D72" i="1"/>
  <c r="D70" i="1"/>
  <c r="D67" i="1"/>
  <c r="D57" i="1"/>
  <c r="D56" i="1"/>
  <c r="D51" i="1"/>
  <c r="D49" i="1"/>
  <c r="D37" i="1"/>
  <c r="D82" i="1"/>
  <c r="D64" i="1"/>
  <c r="D61" i="1"/>
  <c r="D146" i="1"/>
  <c r="D134" i="1"/>
  <c r="D117" i="1"/>
  <c r="D94" i="1"/>
  <c r="D89" i="1"/>
  <c r="D78" i="1"/>
  <c r="D73" i="1"/>
  <c r="D71" i="1"/>
  <c r="D69" i="1"/>
  <c r="D68" i="1"/>
  <c r="D35" i="1"/>
  <c r="D34" i="1"/>
  <c r="D33" i="1"/>
  <c r="D31" i="1"/>
  <c r="D29" i="1"/>
  <c r="D28" i="1"/>
  <c r="D27" i="1"/>
  <c r="D25" i="1"/>
  <c r="D24" i="1"/>
  <c r="D22" i="1"/>
  <c r="D30" i="1"/>
  <c r="D26" i="1"/>
  <c r="D23" i="1"/>
  <c r="D21" i="1"/>
  <c r="E20" i="1"/>
  <c r="D20" i="1" s="1"/>
  <c r="D15" i="1"/>
  <c r="D17" i="1"/>
  <c r="D18" i="1"/>
  <c r="D10" i="1"/>
  <c r="D11" i="1"/>
  <c r="E7" i="1"/>
  <c r="D7" i="1" s="1"/>
  <c r="D13" i="1"/>
  <c r="D12" i="1"/>
  <c r="D8" i="1"/>
  <c r="D9" i="1"/>
</calcChain>
</file>

<file path=xl/comments1.xml><?xml version="1.0" encoding="utf-8"?>
<comments xmlns="http://schemas.openxmlformats.org/spreadsheetml/2006/main">
  <authors>
    <author>Marina S. Alekseeva</author>
  </authors>
  <commentList>
    <comment ref="G128" authorId="0">
      <text>
        <r>
          <rPr>
            <b/>
            <sz val="9"/>
            <color indexed="81"/>
            <rFont val="Tahoma"/>
            <family val="2"/>
            <charset val="204"/>
          </rPr>
          <t>Marina S. Alekseeva:</t>
        </r>
        <r>
          <rPr>
            <sz val="9"/>
            <color indexed="81"/>
            <rFont val="Tahoma"/>
            <family val="2"/>
            <charset val="204"/>
          </rPr>
          <t xml:space="preserve">
из декларации за 2019 ггод, т.к. в 2020 КОС не работали
</t>
        </r>
      </text>
    </comment>
  </commentList>
</comments>
</file>

<file path=xl/sharedStrings.xml><?xml version="1.0" encoding="utf-8"?>
<sst xmlns="http://schemas.openxmlformats.org/spreadsheetml/2006/main" count="191" uniqueCount="177">
  <si>
    <t>№ п/п</t>
  </si>
  <si>
    <t xml:space="preserve">Наименование, местоположение (адрес) очистных сооружений канализации </t>
  </si>
  <si>
    <t>Наименование загрязняющего вещества</t>
  </si>
  <si>
    <t>Единицы измерения</t>
  </si>
  <si>
    <t>Данные по количеству загрязняющих веществам на входе очистных сооружений канализации</t>
  </si>
  <si>
    <t>Данные по количеству загрязняющих веществам после очистки на очистных сооружениях канализации</t>
  </si>
  <si>
    <t>Данные по содержанию загрязняющих веществ по установленному ПДК</t>
  </si>
  <si>
    <t>Фосфор фосфатов</t>
  </si>
  <si>
    <t>мг/л</t>
  </si>
  <si>
    <t>Азот нитритов</t>
  </si>
  <si>
    <t>Азот нитратов</t>
  </si>
  <si>
    <t>Азот аммонийный</t>
  </si>
  <si>
    <t>ХПК</t>
  </si>
  <si>
    <t>БПК5</t>
  </si>
  <si>
    <t>Наименование мероприятия</t>
  </si>
  <si>
    <t>Стоимость разработки ПСД, тыс. рублей</t>
  </si>
  <si>
    <t>Стоимость СМР, тыс.рублей</t>
  </si>
  <si>
    <t>Взвешенные вещества</t>
  </si>
  <si>
    <t>Характеристика объекта (для очистных сооружений канализации — мощность, куб.м./сутки, для канализационных коллекторов — протяженность, км</t>
  </si>
  <si>
    <t>Предложения по строительству и реконструкции очистных сооружений канализации и канализационных сетей</t>
  </si>
  <si>
    <t>Информация о составе сточных вод по загрязняющим веществам на очистных сооружениях канализации</t>
  </si>
  <si>
    <t>Лодейнопольский район</t>
  </si>
  <si>
    <t>Подпорожский район</t>
  </si>
  <si>
    <t>Приозерский район</t>
  </si>
  <si>
    <t>Всеволожский район</t>
  </si>
  <si>
    <t>Бокситогорский район</t>
  </si>
  <si>
    <t>Волховский район</t>
  </si>
  <si>
    <t>Тихвинский район</t>
  </si>
  <si>
    <t>Лужский район</t>
  </si>
  <si>
    <t>Выборгский район</t>
  </si>
  <si>
    <t>Сланцевский район</t>
  </si>
  <si>
    <t>Кировский район</t>
  </si>
  <si>
    <t>Гатчинский район</t>
  </si>
  <si>
    <t>Киришский район</t>
  </si>
  <si>
    <t>Тосненский район</t>
  </si>
  <si>
    <t>рыбхоз</t>
  </si>
  <si>
    <t>Установка модульной станции очистки сточных вод д. Новоселье Сланцевского района</t>
  </si>
  <si>
    <t>Строительство канализационного коллектора от модульной станции                   д. Загривье до водного объекта</t>
  </si>
  <si>
    <t>Установка модульной станции очистки сточных вод д. Загривье Сланцевского района</t>
  </si>
  <si>
    <t>Строительство канализационных очистных сооружений в г. Сланцы</t>
  </si>
  <si>
    <t>Строительство канализационного коллектора от КОС д. Выскатка до водного объекта</t>
  </si>
  <si>
    <t>Строительство канализационного коллектора от КОС д. Старополье до водного объекта</t>
  </si>
  <si>
    <t>Строительство станции очистки сточных вод Водозаборных очистных сооружений д. Гостицы</t>
  </si>
  <si>
    <t>Строительство станции очистки сточных вод Водозаборных очистных сооружений Кингисеппский р-н, п. Усть -Луга, квартал Остров</t>
  </si>
  <si>
    <t>Завершение строительства канализационных очистных сооружений Кингисеппский р-н, п. Усть -Луга, квартал Ленрыба</t>
  </si>
  <si>
    <t xml:space="preserve">Строительство канализационного коллектора от  объекта незавершенного строительства (КОС п. Усть-Луга) до водного объекта </t>
  </si>
  <si>
    <t xml:space="preserve">Строительство канализационного коллектора от КНС до объекта незавершенного строительства (КОС п. Усть-Луга) </t>
  </si>
  <si>
    <t>Установка модульной станции очистки сточных вод д. Большие Поля Сланцевского района</t>
  </si>
  <si>
    <t>Установка модульной станции очистки сточных вод д. Выскатка  Сланцевского района</t>
  </si>
  <si>
    <t>Установка модульной станции очистки сточных вод  пос.бывшей шахты №3 г. Сланцы, Сланцевского района</t>
  </si>
  <si>
    <t>Реконструкция КОСг. Лодейное Поле, 221 км шоссе Санкт-Петербург - Мурманск</t>
  </si>
  <si>
    <t>Реконструкция КОС д. Шамокша</t>
  </si>
  <si>
    <t>Реконструкция КОС п. Свирьстрой</t>
  </si>
  <si>
    <t>Реконструкция КОС д. Янега</t>
  </si>
  <si>
    <t>Реконструкция КОС п. Рассвет</t>
  </si>
  <si>
    <t>Реконструкция КОС д. Яровщина</t>
  </si>
  <si>
    <t>Реконструкция КОС д. Тервеничи</t>
  </si>
  <si>
    <t>Реконструкция КОС г. Подпорожье мкр. Ольховец, наб. Речного Флота, д. 21</t>
  </si>
  <si>
    <t>Реконструкция КОС п. Никольский, ул. Новая д. 30</t>
  </si>
  <si>
    <t>Реконструкция КОС  п. Вознесенье, ул. Заводская д. 25</t>
  </si>
  <si>
    <t>Реконструкция КОС с. Винницы, ул. Советская д. 127</t>
  </si>
  <si>
    <t>Реконструкция КОС г. Приозерск</t>
  </si>
  <si>
    <t>Реконструкция КОС п. Починок</t>
  </si>
  <si>
    <t>Реконструкция КОС п. Плодовое</t>
  </si>
  <si>
    <t>Реконструкция КОС п. Красноозерное</t>
  </si>
  <si>
    <t>Реконструкция КОС  п. Коммунары</t>
  </si>
  <si>
    <t>Реконструкция КОС п. Петровское</t>
  </si>
  <si>
    <t>Реконструкция КОС п. Раздолье</t>
  </si>
  <si>
    <t>Реконструкция КОС п. Суходолье</t>
  </si>
  <si>
    <t>Реконструкция КОС п. Ромашки</t>
  </si>
  <si>
    <t>Реконструкция КОС пос. стан. Громово</t>
  </si>
  <si>
    <t>Реконструкция КОС п. Яровое</t>
  </si>
  <si>
    <t>Реконструкция КОС п. Тракторное</t>
  </si>
  <si>
    <t>Реконструкция КОС п. Лесное</t>
  </si>
  <si>
    <t>Реконструкция КОС д. Васкелово</t>
  </si>
  <si>
    <t>Реконструкция КОС д. Ненимяки</t>
  </si>
  <si>
    <t>Реконструкция КОС д. Гарболово</t>
  </si>
  <si>
    <t>Реконструкция КОС п. Заводской</t>
  </si>
  <si>
    <t>Реконструкция КОС  п. Стеклянный</t>
  </si>
  <si>
    <t>Реконструкция КОС д. Лесколово</t>
  </si>
  <si>
    <t>Реконструкция КОС д. Мозолево (187646, Ленинградская область, Бокситогорский район, д. Мозолево, д. б/н)</t>
  </si>
  <si>
    <t>Реконструкция КОС г. Пикалево (187600, Ленинградская область, Бокситогорский район, г. Пикалево, Ленинградское шоссе)</t>
  </si>
  <si>
    <t>РеконструкцияКОС п. Подборовье (187640, Ленинградская область, Бокситогорский район, п. Подборовье)</t>
  </si>
  <si>
    <t>РеконструкцияКОС д. Ольеши (187655, Ленинградская область, Бокситогорский район, д. Ольеши)</t>
  </si>
  <si>
    <t>Реконструкция КОС д. Бор (187643, Ленинградская область, Бокситогорский район, д. Бор, д. б/н)</t>
  </si>
  <si>
    <t>Реконструкция КОС пгт. Ефимовский (187620, Ленинградская область, Бокситогорский район, пгт. Ефимовский)</t>
  </si>
  <si>
    <t>Реконструкция КОС д. Климово (187637, Ленинградская область, Бокситогорский район, д. Климово)</t>
  </si>
  <si>
    <t>Реконструкция КОС п. Совхозный (187681, Ленинградская область, Бокситогорский район, п. Совхозный)</t>
  </si>
  <si>
    <t>Реконструкция КОС д. Анисимово (187683, Ленинградская область, Бокситогорский район, д. Анисимово)</t>
  </si>
  <si>
    <t>Реконструкция КОС, по адресу 187430, Лен. обл., Волховский р-н, д. Иссад, д. 26</t>
  </si>
  <si>
    <t>Реконструкция КОС, по адресу 187412, Лен. обл., Волховский р-н, с. Старая Ладога, д. 42</t>
  </si>
  <si>
    <t>Реконструкция КОС, по адресу 187440, Лен. обл., Волховский р-н, д. Платичное, д. 35 Вындиноостровское СП</t>
  </si>
  <si>
    <t xml:space="preserve">Реконструкция КОС , по адресу 187460, Лен. обл., Волховский р-н, с. Паша,  ул. Заречная, д. 65 </t>
  </si>
  <si>
    <t>Реконструкция КОС, по адресу 187422, Лен. обл., Волховский р-н, п. Селиваново, д. 1</t>
  </si>
  <si>
    <t>Реконструкция КОС , по адресу 187423, Лен. обл., Волховский р-н, д. Самушкино, д. 12 Потанинское СП</t>
  </si>
  <si>
    <t>Реконструкция КОС, по адресу 187442, Лен. обл., Волховский р-н, д. Усадище, д. 2-а</t>
  </si>
  <si>
    <t>Реконструкция КОС, по адресу 187432, Лен. обл., Волховский р-н, п. Аврово, ул. Лесная Сясьстройское ГП</t>
  </si>
  <si>
    <t>Реконструкция КОС, по адресу 187439, Лен. обл., Волховский р-н, с. Колчаново,ул. Молодежная, д.9</t>
  </si>
  <si>
    <t>Реконструкция КОС, по адресу 187439, Лен. обл., Волховский р-н, с. Колчаново, мкр. Алексино, ул. Новая, д. 44</t>
  </si>
  <si>
    <t>Реконструкция КОС, по адресу 187423, Лен. обл., Волховский р-н, п. Юги за ж/д полотном, д. 9-а Потанинское СП</t>
  </si>
  <si>
    <t>Реконструкция КОС, по адресу 187420, Лен. обл., Волховский р-н, г. Сясьстрой, ул. Космотнавтов, д.12</t>
  </si>
  <si>
    <t>Реконструкция КОС, по адресу 187400, Лен. обл., Волховский р-н, г.  Волхов, мкр. Званка,№ 45</t>
  </si>
  <si>
    <t>Реконструкция КОС, по адресу 187400, Лен. обл., Волховский р-н, г.  Волхов, мкр. Пороги</t>
  </si>
  <si>
    <t>Реконструкция КОС г.Тихвин</t>
  </si>
  <si>
    <t>Реконструкция КОС п. Бор</t>
  </si>
  <si>
    <t>Реконструкция КОС д. Ганьково</t>
  </si>
  <si>
    <t>Реконструкция КОС д. Горка</t>
  </si>
  <si>
    <t>Реконструкция КОС д. Коськово</t>
  </si>
  <si>
    <t>Реконструкция КОС п. Пашозеро</t>
  </si>
  <si>
    <t>Реконструкция КОС п. Шугозеро (р. Паша)</t>
  </si>
  <si>
    <t>Реконструкция КОС п. Шугозеро (оз. Среднее)</t>
  </si>
  <si>
    <t>Реконструкция КОС д. Мелегежская горка</t>
  </si>
  <si>
    <t>Реконструкция КОС г. Луга, ул. Дача Черёмушки</t>
  </si>
  <si>
    <t>Реконструкция КОС г. Луга, ул. Нижегородская, за домом № 165</t>
  </si>
  <si>
    <t>Реконструкция КОС г. Луга, ул. Мелиораторов, д.3 (на территории ООО "Мелиоратор")</t>
  </si>
  <si>
    <t>Реконструкция КОС г. Луга, мкрн. Городок-5</t>
  </si>
  <si>
    <t>Реконструкция КОС п. Толмачёво, ул. Морская</t>
  </si>
  <si>
    <t>Реконструкция КОС п. Толмачёво, ул.Прохорова</t>
  </si>
  <si>
    <t>Реконструкция КОС п. Плоское, ул. Заводская,д.1 (на территории завода "Петербургское стекло")</t>
  </si>
  <si>
    <t>Реконструкция КОС п. Володарское</t>
  </si>
  <si>
    <t>Реконструкция КОС п. Волошово</t>
  </si>
  <si>
    <t>Реконструкция КОС п. Дзержинского, ул. Школьная, д.40-О</t>
  </si>
  <si>
    <t xml:space="preserve">Реконструкция КОС д. Торошковичи, по дороге на животноводческий комплекс </t>
  </si>
  <si>
    <t>Реконструкция КОС д. Заклинье, в продолжении ул. Лесная</t>
  </si>
  <si>
    <t>Реконструкция КОС д. Каменка, по дороге на Затуленье</t>
  </si>
  <si>
    <t>Реконструкция КОС д. Большая Ящера</t>
  </si>
  <si>
    <t>Реконструкция КОС п. Оредеж, ул.Пушкина</t>
  </si>
  <si>
    <t>Реконструкция КОС д. Почап</t>
  </si>
  <si>
    <t>Реконструкция КОС п. Осьмино</t>
  </si>
  <si>
    <t>Реконструкция КОС  д. Рель</t>
  </si>
  <si>
    <t>Реконструкция КОС д. Саба</t>
  </si>
  <si>
    <t>Реконструкция КОС д. Ретюнь</t>
  </si>
  <si>
    <t>Реконструкция КОС п. Серебрянский</t>
  </si>
  <si>
    <t>Реконструкция КОС п. Скреблово, ул. Центральная</t>
  </si>
  <si>
    <t>Реконструкция КОС п. Межозёрный</t>
  </si>
  <si>
    <t>Реконструкция КОС п. Торковичи</t>
  </si>
  <si>
    <t>Реконструкция КОС д. Ям-Тёсово</t>
  </si>
  <si>
    <t>Реконструкция КОС п. Приозёрный</t>
  </si>
  <si>
    <t>Реконструкция КОС г. Выборг</t>
  </si>
  <si>
    <t>Реконструкция КОС п. Барышево</t>
  </si>
  <si>
    <t>Реконструкция КОС п. Возрождение</t>
  </si>
  <si>
    <t>Реконструкция КОС п. Гаврилово</t>
  </si>
  <si>
    <t>Реконструкция КОС п. Дятлово</t>
  </si>
  <si>
    <t>Реконструкция КОС п. Ермилово</t>
  </si>
  <si>
    <t>Реконструкция КОС п. Житково</t>
  </si>
  <si>
    <t>Реконструкция КОС п. Ильичево</t>
  </si>
  <si>
    <t>Реконструкция КОС г. Каменногорск</t>
  </si>
  <si>
    <t>Реконструкция КОС п. Камышовка</t>
  </si>
  <si>
    <t>Реконструкция КОС п. Кирпичное</t>
  </si>
  <si>
    <t>Реконструкция КОС п. Кондратьево</t>
  </si>
  <si>
    <t xml:space="preserve">Реконструкция КОС п. Коробицыно </t>
  </si>
  <si>
    <t>Реконструкция КОС п. Красная Долина</t>
  </si>
  <si>
    <t>Реконструкция КОС п. Красный Сокол</t>
  </si>
  <si>
    <t>Реконструкция КОС п. Михалево</t>
  </si>
  <si>
    <t>Реконструкция КОС п. Первомайское-1</t>
  </si>
  <si>
    <t>Реконструкция КОС п. Перово</t>
  </si>
  <si>
    <t>Реконструкция КОС п. Песочное</t>
  </si>
  <si>
    <t>Реконструкция КОС п. Победа</t>
  </si>
  <si>
    <t>Реконструкция КОС п. Поляны</t>
  </si>
  <si>
    <t>Реконструкция КОС п. Пруды</t>
  </si>
  <si>
    <t>Реконструкция КОС п. Пушное</t>
  </si>
  <si>
    <t>Реконструкция КОС п. Рощино</t>
  </si>
  <si>
    <t>Реконструкция КОС п. Рябово</t>
  </si>
  <si>
    <t>Реконструкция КОС п. Селезнево</t>
  </si>
  <si>
    <t>Реконструкция КОС п. Семиозерье</t>
  </si>
  <si>
    <t>Реконструкция КОС п. Тарасово</t>
  </si>
  <si>
    <t>Реконструкция КОС п. Торфяновка</t>
  </si>
  <si>
    <t>Реконструкция КОС п. Цвелодубово</t>
  </si>
  <si>
    <t>Реконструкция КОС д. Большие Поля</t>
  </si>
  <si>
    <t>Реконструкция КОС д. Выскатка</t>
  </si>
  <si>
    <t>Реконструкция КОС пгт. Павлово, ул. Советская, д.12</t>
  </si>
  <si>
    <t>Реконструкция КОС пгт. Мга</t>
  </si>
  <si>
    <t>Реконструкция КОС г. Коммунар, Промзона № 2, участок № 3</t>
  </si>
  <si>
    <t>Реконструкция КОС п. Будогощь</t>
  </si>
  <si>
    <t>Реконструкция КОС п. Глажево</t>
  </si>
  <si>
    <t>Реконструкция КОС п. Кусино</t>
  </si>
  <si>
    <t>Реконструкция КОС п. Лисино-Корпус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</si>
</sst>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-;\-* #,##0.00_-;_-* &quot;-&quot;??_-;_-@_-"/>
  </numFmts>
  <fonts count="1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69696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12" fillId="0" borderId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4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2" fontId="6" fillId="2" borderId="0" xfId="0" applyNumberFormat="1" applyFont="1" applyFill="1" applyAlignment="1">
      <alignment horizontal="center" vertical="center" wrapText="1"/>
    </xf>
    <xf numFmtId="164" fontId="6" fillId="2" borderId="2" xfId="6" applyFont="1" applyFill="1" applyBorder="1" applyAlignment="1">
      <alignment horizontal="center" vertical="center" wrapText="1"/>
    </xf>
    <xf numFmtId="164" fontId="6" fillId="2" borderId="2" xfId="6" applyFont="1" applyFill="1" applyBorder="1" applyAlignment="1">
      <alignment horizontal="left" vertical="center" wrapText="1"/>
    </xf>
    <xf numFmtId="43" fontId="6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4"/>
    <cellStyle name="Обычный 3" xfId="3"/>
    <cellStyle name="Обычный 4" xfId="2"/>
    <cellStyle name="Обычный 4 2" xfId="5"/>
    <cellStyle name="Финансовый" xfId="6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K146"/>
  <sheetViews>
    <sheetView tabSelected="1" view="pageBreakPreview" topLeftCell="A103" zoomScale="60" zoomScaleNormal="100" workbookViewId="0">
      <selection activeCell="C4" sqref="C4:C5"/>
    </sheetView>
  </sheetViews>
  <sheetFormatPr defaultColWidth="9.140625" defaultRowHeight="15.75" x14ac:dyDescent="0.2"/>
  <cols>
    <col min="1" max="1" width="5.140625" style="12" customWidth="1"/>
    <col min="2" max="2" width="62.28515625" style="28" customWidth="1"/>
    <col min="3" max="3" width="22.42578125" style="29" customWidth="1"/>
    <col min="4" max="4" width="19" style="29" customWidth="1"/>
    <col min="5" max="5" width="20.7109375" style="30" customWidth="1"/>
    <col min="6" max="6" width="8.5703125" style="7" customWidth="1"/>
    <col min="7" max="7" width="9.42578125" style="7" customWidth="1"/>
    <col min="8" max="8" width="18.5703125" style="7" customWidth="1"/>
    <col min="9" max="9" width="15.28515625" style="7" customWidth="1"/>
    <col min="10" max="1017" width="8.5703125" style="7" customWidth="1"/>
    <col min="1018" max="16384" width="9.140625" style="7"/>
  </cols>
  <sheetData>
    <row r="2" spans="1:11" x14ac:dyDescent="0.25">
      <c r="F2" s="8"/>
    </row>
    <row r="3" spans="1:11" s="6" customFormat="1" ht="36" customHeight="1" x14ac:dyDescent="0.25">
      <c r="A3" s="36" t="s">
        <v>19</v>
      </c>
      <c r="B3" s="36"/>
      <c r="C3" s="36"/>
      <c r="D3" s="36"/>
      <c r="E3" s="36"/>
      <c r="F3" s="8"/>
      <c r="G3" s="7"/>
      <c r="H3" s="7"/>
      <c r="I3" s="7"/>
      <c r="J3" s="7"/>
      <c r="K3" s="7"/>
    </row>
    <row r="4" spans="1:11" ht="91.5" customHeight="1" x14ac:dyDescent="0.25">
      <c r="A4" s="37" t="s">
        <v>0</v>
      </c>
      <c r="B4" s="39" t="s">
        <v>14</v>
      </c>
      <c r="C4" s="39" t="s">
        <v>18</v>
      </c>
      <c r="D4" s="3" t="s">
        <v>15</v>
      </c>
      <c r="E4" s="3" t="s">
        <v>16</v>
      </c>
      <c r="F4" s="8"/>
    </row>
    <row r="5" spans="1:11" ht="24" customHeight="1" x14ac:dyDescent="0.25">
      <c r="A5" s="38"/>
      <c r="B5" s="39"/>
      <c r="C5" s="39"/>
      <c r="D5" s="3"/>
      <c r="E5" s="3"/>
      <c r="F5" s="8"/>
    </row>
    <row r="6" spans="1:11" ht="23.1" customHeight="1" x14ac:dyDescent="0.2">
      <c r="A6" s="35" t="s">
        <v>21</v>
      </c>
      <c r="B6" s="35"/>
      <c r="C6" s="35"/>
      <c r="D6" s="35"/>
      <c r="E6" s="35"/>
      <c r="F6" s="10"/>
      <c r="G6" s="11"/>
      <c r="H6" s="11"/>
      <c r="I6" s="11"/>
      <c r="J6" s="11"/>
      <c r="K6" s="11"/>
    </row>
    <row r="7" spans="1:11" ht="43.5" customHeight="1" x14ac:dyDescent="0.25">
      <c r="A7" s="9">
        <v>1</v>
      </c>
      <c r="B7" s="23" t="s">
        <v>50</v>
      </c>
      <c r="C7" s="22">
        <v>12000</v>
      </c>
      <c r="D7" s="31">
        <f>E7*3%</f>
        <v>36000</v>
      </c>
      <c r="E7" s="32">
        <f>C7*100</f>
        <v>1200000</v>
      </c>
      <c r="F7" s="8"/>
    </row>
    <row r="8" spans="1:11" ht="15.75" customHeight="1" x14ac:dyDescent="0.25">
      <c r="A8" s="9">
        <v>2</v>
      </c>
      <c r="B8" s="23" t="s">
        <v>51</v>
      </c>
      <c r="C8" s="22">
        <v>200</v>
      </c>
      <c r="D8" s="31">
        <f t="shared" ref="D8:D11" si="0">E8*6%</f>
        <v>7200</v>
      </c>
      <c r="E8" s="32">
        <v>120000</v>
      </c>
      <c r="F8" s="8"/>
    </row>
    <row r="9" spans="1:11" ht="15.75" customHeight="1" x14ac:dyDescent="0.25">
      <c r="A9" s="9">
        <v>3</v>
      </c>
      <c r="B9" s="23" t="s">
        <v>52</v>
      </c>
      <c r="C9" s="22">
        <v>150</v>
      </c>
      <c r="D9" s="31">
        <f t="shared" si="0"/>
        <v>6600</v>
      </c>
      <c r="E9" s="32">
        <v>110000</v>
      </c>
      <c r="F9" s="8"/>
    </row>
    <row r="10" spans="1:11" ht="15.75" customHeight="1" x14ac:dyDescent="0.25">
      <c r="A10" s="9">
        <v>4</v>
      </c>
      <c r="B10" s="23" t="s">
        <v>53</v>
      </c>
      <c r="C10" s="22">
        <v>60</v>
      </c>
      <c r="D10" s="31">
        <f t="shared" si="0"/>
        <v>4680</v>
      </c>
      <c r="E10" s="32">
        <v>78000</v>
      </c>
      <c r="F10" s="8"/>
    </row>
    <row r="11" spans="1:11" ht="15.75" customHeight="1" x14ac:dyDescent="0.2">
      <c r="A11" s="9">
        <v>7</v>
      </c>
      <c r="B11" s="23" t="s">
        <v>54</v>
      </c>
      <c r="C11" s="22">
        <v>400</v>
      </c>
      <c r="D11" s="31">
        <f t="shared" si="0"/>
        <v>35400</v>
      </c>
      <c r="E11" s="32">
        <v>590000</v>
      </c>
      <c r="F11" s="10"/>
      <c r="G11" s="11"/>
      <c r="H11" s="11"/>
      <c r="I11" s="11"/>
      <c r="J11" s="11"/>
      <c r="K11" s="11"/>
    </row>
    <row r="12" spans="1:11" ht="15.75" customHeight="1" x14ac:dyDescent="0.25">
      <c r="A12" s="9">
        <v>8</v>
      </c>
      <c r="B12" s="23" t="s">
        <v>55</v>
      </c>
      <c r="C12" s="22">
        <v>100</v>
      </c>
      <c r="D12" s="31">
        <f>E12*8%</f>
        <v>7720</v>
      </c>
      <c r="E12" s="32">
        <v>96500</v>
      </c>
      <c r="F12" s="8"/>
    </row>
    <row r="13" spans="1:11" ht="15.75" customHeight="1" x14ac:dyDescent="0.25">
      <c r="A13" s="9">
        <v>9</v>
      </c>
      <c r="B13" s="23" t="s">
        <v>56</v>
      </c>
      <c r="C13" s="22">
        <v>100</v>
      </c>
      <c r="D13" s="31">
        <f>E13*8%</f>
        <v>7720</v>
      </c>
      <c r="E13" s="32">
        <v>96500</v>
      </c>
      <c r="F13" s="8"/>
    </row>
    <row r="14" spans="1:11" s="11" customFormat="1" ht="23.1" customHeight="1" x14ac:dyDescent="0.25">
      <c r="A14" s="35" t="s">
        <v>22</v>
      </c>
      <c r="B14" s="35"/>
      <c r="C14" s="35"/>
      <c r="D14" s="35"/>
      <c r="E14" s="35"/>
      <c r="F14" s="8"/>
      <c r="G14" s="7"/>
      <c r="H14" s="7"/>
      <c r="I14" s="7"/>
      <c r="J14" s="7"/>
      <c r="K14" s="7"/>
    </row>
    <row r="15" spans="1:11" ht="31.5" customHeight="1" x14ac:dyDescent="0.25">
      <c r="A15" s="9">
        <v>11</v>
      </c>
      <c r="B15" s="23" t="s">
        <v>57</v>
      </c>
      <c r="C15" s="22">
        <v>384</v>
      </c>
      <c r="D15" s="31">
        <f t="shared" ref="D15:D17" si="1">E15*6%</f>
        <v>21360</v>
      </c>
      <c r="E15" s="32">
        <v>356000</v>
      </c>
      <c r="F15" s="8"/>
    </row>
    <row r="16" spans="1:11" ht="15.75" customHeight="1" x14ac:dyDescent="0.25">
      <c r="A16" s="9">
        <v>12</v>
      </c>
      <c r="B16" s="23" t="s">
        <v>58</v>
      </c>
      <c r="C16" s="22">
        <v>1400</v>
      </c>
      <c r="D16" s="31">
        <f>E16*4%</f>
        <v>56000</v>
      </c>
      <c r="E16" s="32">
        <v>1400000</v>
      </c>
      <c r="F16" s="8"/>
    </row>
    <row r="17" spans="1:11" ht="15.75" customHeight="1" x14ac:dyDescent="0.25">
      <c r="A17" s="9">
        <v>14</v>
      </c>
      <c r="B17" s="23" t="s">
        <v>59</v>
      </c>
      <c r="C17" s="22">
        <v>700</v>
      </c>
      <c r="D17" s="31">
        <f t="shared" si="1"/>
        <v>40800</v>
      </c>
      <c r="E17" s="32">
        <v>680000</v>
      </c>
      <c r="F17" s="8"/>
    </row>
    <row r="18" spans="1:11" ht="15.75" customHeight="1" x14ac:dyDescent="0.25">
      <c r="A18" s="9">
        <v>15</v>
      </c>
      <c r="B18" s="23" t="s">
        <v>60</v>
      </c>
      <c r="C18" s="22">
        <v>400</v>
      </c>
      <c r="D18" s="31">
        <f t="shared" ref="D18" si="2">E18*6%</f>
        <v>35400</v>
      </c>
      <c r="E18" s="32">
        <v>590000</v>
      </c>
      <c r="F18" s="8"/>
    </row>
    <row r="19" spans="1:11" s="11" customFormat="1" ht="23.1" customHeight="1" x14ac:dyDescent="0.25">
      <c r="A19" s="35" t="s">
        <v>23</v>
      </c>
      <c r="B19" s="35"/>
      <c r="C19" s="35"/>
      <c r="D19" s="35"/>
      <c r="E19" s="35"/>
      <c r="F19" s="8"/>
      <c r="G19" s="7"/>
      <c r="H19" s="7"/>
      <c r="I19" s="7"/>
      <c r="J19" s="7"/>
      <c r="K19" s="7"/>
    </row>
    <row r="20" spans="1:11" ht="15.75" customHeight="1" x14ac:dyDescent="0.25">
      <c r="A20" s="9">
        <v>16</v>
      </c>
      <c r="B20" s="23" t="s">
        <v>61</v>
      </c>
      <c r="C20" s="20">
        <v>12000</v>
      </c>
      <c r="D20" s="31">
        <f>E20*4%</f>
        <v>48000</v>
      </c>
      <c r="E20" s="32">
        <f>C20*100</f>
        <v>1200000</v>
      </c>
      <c r="F20" s="8"/>
    </row>
    <row r="21" spans="1:11" ht="15.75" customHeight="1" x14ac:dyDescent="0.25">
      <c r="A21" s="9">
        <v>18</v>
      </c>
      <c r="B21" s="23" t="s">
        <v>62</v>
      </c>
      <c r="C21" s="20">
        <v>400</v>
      </c>
      <c r="D21" s="31">
        <f t="shared" ref="D21:D25" si="3">E21*6%</f>
        <v>35400</v>
      </c>
      <c r="E21" s="32">
        <v>590000</v>
      </c>
      <c r="F21" s="8"/>
    </row>
    <row r="22" spans="1:11" ht="15.75" customHeight="1" x14ac:dyDescent="0.25">
      <c r="A22" s="9">
        <v>23</v>
      </c>
      <c r="B22" s="23" t="s">
        <v>63</v>
      </c>
      <c r="C22" s="20">
        <v>700</v>
      </c>
      <c r="D22" s="31">
        <f t="shared" si="3"/>
        <v>40800</v>
      </c>
      <c r="E22" s="32">
        <v>680000</v>
      </c>
      <c r="F22" s="8"/>
    </row>
    <row r="23" spans="1:11" ht="15.75" customHeight="1" x14ac:dyDescent="0.25">
      <c r="A23" s="9">
        <v>24</v>
      </c>
      <c r="B23" s="23" t="s">
        <v>64</v>
      </c>
      <c r="C23" s="20">
        <v>400</v>
      </c>
      <c r="D23" s="31">
        <f t="shared" si="3"/>
        <v>35400</v>
      </c>
      <c r="E23" s="32">
        <v>590000</v>
      </c>
      <c r="F23" s="8"/>
    </row>
    <row r="24" spans="1:11" ht="15.75" customHeight="1" x14ac:dyDescent="0.2">
      <c r="A24" s="9">
        <v>25</v>
      </c>
      <c r="B24" s="23" t="s">
        <v>65</v>
      </c>
      <c r="C24" s="20">
        <v>700</v>
      </c>
      <c r="D24" s="31">
        <f t="shared" si="3"/>
        <v>40800</v>
      </c>
      <c r="E24" s="32">
        <v>680000</v>
      </c>
      <c r="F24" s="10"/>
      <c r="G24" s="11"/>
      <c r="H24" s="11"/>
      <c r="I24" s="11"/>
      <c r="J24" s="11"/>
      <c r="K24" s="11"/>
    </row>
    <row r="25" spans="1:11" ht="15.75" customHeight="1" x14ac:dyDescent="0.25">
      <c r="A25" s="9">
        <v>26</v>
      </c>
      <c r="B25" s="23" t="s">
        <v>66</v>
      </c>
      <c r="C25" s="20">
        <v>700</v>
      </c>
      <c r="D25" s="31">
        <f t="shared" si="3"/>
        <v>40800</v>
      </c>
      <c r="E25" s="32">
        <v>680000</v>
      </c>
      <c r="F25" s="8"/>
    </row>
    <row r="26" spans="1:11" ht="15.75" customHeight="1" x14ac:dyDescent="0.25">
      <c r="A26" s="9">
        <v>27</v>
      </c>
      <c r="B26" s="23" t="s">
        <v>67</v>
      </c>
      <c r="C26" s="20">
        <v>400</v>
      </c>
      <c r="D26" s="31">
        <f t="shared" ref="D26:D29" si="4">E26*6%</f>
        <v>35400</v>
      </c>
      <c r="E26" s="32">
        <v>590000</v>
      </c>
      <c r="F26" s="8"/>
    </row>
    <row r="27" spans="1:11" ht="15.75" customHeight="1" x14ac:dyDescent="0.25">
      <c r="A27" s="9">
        <v>29</v>
      </c>
      <c r="B27" s="23" t="s">
        <v>68</v>
      </c>
      <c r="C27" s="20">
        <v>700</v>
      </c>
      <c r="D27" s="31">
        <f t="shared" si="4"/>
        <v>40800</v>
      </c>
      <c r="E27" s="32">
        <v>680000</v>
      </c>
      <c r="F27" s="8"/>
    </row>
    <row r="28" spans="1:11" ht="15.75" customHeight="1" x14ac:dyDescent="0.25">
      <c r="A28" s="9">
        <v>30</v>
      </c>
      <c r="B28" s="23" t="s">
        <v>69</v>
      </c>
      <c r="C28" s="20">
        <v>700</v>
      </c>
      <c r="D28" s="31">
        <f t="shared" si="4"/>
        <v>40800</v>
      </c>
      <c r="E28" s="32">
        <v>680000</v>
      </c>
      <c r="F28" s="8"/>
    </row>
    <row r="29" spans="1:11" ht="15.75" customHeight="1" x14ac:dyDescent="0.25">
      <c r="A29" s="9">
        <v>32</v>
      </c>
      <c r="B29" s="23" t="s">
        <v>70</v>
      </c>
      <c r="C29" s="20">
        <v>700</v>
      </c>
      <c r="D29" s="31">
        <f t="shared" si="4"/>
        <v>40800</v>
      </c>
      <c r="E29" s="32">
        <v>680000</v>
      </c>
      <c r="F29" s="8"/>
    </row>
    <row r="30" spans="1:11" ht="15.75" customHeight="1" x14ac:dyDescent="0.2">
      <c r="A30" s="9">
        <v>33</v>
      </c>
      <c r="B30" s="23" t="s">
        <v>71</v>
      </c>
      <c r="C30" s="20">
        <v>400</v>
      </c>
      <c r="D30" s="31">
        <f t="shared" ref="D30:D31" si="5">E30*6%</f>
        <v>35400</v>
      </c>
      <c r="E30" s="32">
        <v>590000</v>
      </c>
      <c r="F30" s="10"/>
      <c r="G30" s="11"/>
      <c r="H30" s="11"/>
      <c r="I30" s="11"/>
      <c r="J30" s="11"/>
      <c r="K30" s="11"/>
    </row>
    <row r="31" spans="1:11" ht="15.75" customHeight="1" x14ac:dyDescent="0.25">
      <c r="A31" s="9">
        <v>34</v>
      </c>
      <c r="B31" s="23" t="s">
        <v>72</v>
      </c>
      <c r="C31" s="20">
        <v>200</v>
      </c>
      <c r="D31" s="31">
        <f t="shared" si="5"/>
        <v>7200</v>
      </c>
      <c r="E31" s="32">
        <v>120000</v>
      </c>
      <c r="F31" s="8"/>
    </row>
    <row r="32" spans="1:11" s="11" customFormat="1" ht="23.1" customHeight="1" x14ac:dyDescent="0.25">
      <c r="A32" s="35" t="s">
        <v>24</v>
      </c>
      <c r="B32" s="35"/>
      <c r="C32" s="35"/>
      <c r="D32" s="35"/>
      <c r="E32" s="35"/>
      <c r="F32" s="8"/>
      <c r="G32" s="7"/>
      <c r="H32" s="7"/>
      <c r="I32" s="7"/>
      <c r="J32" s="7"/>
      <c r="K32" s="7"/>
    </row>
    <row r="33" spans="1:11" ht="15.75" customHeight="1" x14ac:dyDescent="0.25">
      <c r="A33" s="9">
        <v>35</v>
      </c>
      <c r="B33" s="23" t="s">
        <v>73</v>
      </c>
      <c r="C33" s="22">
        <v>100</v>
      </c>
      <c r="D33" s="31">
        <f t="shared" ref="D33:D34" si="6">E33*8%</f>
        <v>7720</v>
      </c>
      <c r="E33" s="32">
        <v>96500</v>
      </c>
      <c r="F33" s="8"/>
    </row>
    <row r="34" spans="1:11" ht="15.75" customHeight="1" x14ac:dyDescent="0.25">
      <c r="A34" s="9">
        <v>36</v>
      </c>
      <c r="B34" s="23" t="s">
        <v>74</v>
      </c>
      <c r="C34" s="22">
        <v>100</v>
      </c>
      <c r="D34" s="31">
        <f t="shared" si="6"/>
        <v>7720</v>
      </c>
      <c r="E34" s="32">
        <v>96500</v>
      </c>
      <c r="F34" s="8"/>
    </row>
    <row r="35" spans="1:11" ht="15.75" customHeight="1" x14ac:dyDescent="0.25">
      <c r="A35" s="9">
        <v>37</v>
      </c>
      <c r="B35" s="23" t="s">
        <v>75</v>
      </c>
      <c r="C35" s="22">
        <v>200</v>
      </c>
      <c r="D35" s="31">
        <f t="shared" ref="D35:D36" si="7">E35*6%</f>
        <v>7200</v>
      </c>
      <c r="E35" s="32">
        <v>120000</v>
      </c>
      <c r="F35" s="8"/>
    </row>
    <row r="36" spans="1:11" ht="15.75" customHeight="1" x14ac:dyDescent="0.25">
      <c r="A36" s="9">
        <v>38</v>
      </c>
      <c r="B36" s="23" t="s">
        <v>76</v>
      </c>
      <c r="C36" s="22">
        <v>500</v>
      </c>
      <c r="D36" s="31">
        <f t="shared" si="7"/>
        <v>35400</v>
      </c>
      <c r="E36" s="32">
        <v>590000</v>
      </c>
      <c r="F36" s="8"/>
    </row>
    <row r="37" spans="1:11" ht="15.75" customHeight="1" x14ac:dyDescent="0.25">
      <c r="A37" s="9">
        <v>39</v>
      </c>
      <c r="B37" s="23" t="s">
        <v>77</v>
      </c>
      <c r="C37" s="22">
        <v>400</v>
      </c>
      <c r="D37" s="31">
        <f t="shared" ref="D37:D38" si="8">E37*6%</f>
        <v>35400</v>
      </c>
      <c r="E37" s="32">
        <v>590000</v>
      </c>
      <c r="F37" s="8"/>
    </row>
    <row r="38" spans="1:11" ht="15.75" customHeight="1" x14ac:dyDescent="0.25">
      <c r="A38" s="9">
        <v>40</v>
      </c>
      <c r="B38" s="23" t="s">
        <v>78</v>
      </c>
      <c r="C38" s="22">
        <v>700</v>
      </c>
      <c r="D38" s="31">
        <f t="shared" si="8"/>
        <v>40800</v>
      </c>
      <c r="E38" s="32">
        <v>680000</v>
      </c>
      <c r="F38" s="8"/>
    </row>
    <row r="39" spans="1:11" ht="15.75" customHeight="1" x14ac:dyDescent="0.25">
      <c r="A39" s="9">
        <v>41</v>
      </c>
      <c r="B39" s="23" t="s">
        <v>79</v>
      </c>
      <c r="C39" s="22">
        <v>2200</v>
      </c>
      <c r="D39" s="31">
        <f>E39*3%</f>
        <v>66000</v>
      </c>
      <c r="E39" s="32">
        <v>2200000</v>
      </c>
      <c r="F39" s="8"/>
    </row>
    <row r="40" spans="1:11" s="11" customFormat="1" ht="23.1" customHeight="1" x14ac:dyDescent="0.25">
      <c r="A40" s="35" t="s">
        <v>25</v>
      </c>
      <c r="B40" s="35"/>
      <c r="C40" s="35"/>
      <c r="D40" s="35"/>
      <c r="E40" s="35"/>
      <c r="F40" s="8"/>
      <c r="G40" s="7"/>
      <c r="H40" s="7"/>
      <c r="I40" s="7"/>
      <c r="J40" s="7"/>
      <c r="K40" s="7"/>
    </row>
    <row r="41" spans="1:11" s="26" customFormat="1" ht="47.25" customHeight="1" x14ac:dyDescent="0.2">
      <c r="A41" s="22">
        <v>42</v>
      </c>
      <c r="B41" s="23" t="s">
        <v>81</v>
      </c>
      <c r="C41" s="21">
        <v>15000</v>
      </c>
      <c r="D41" s="31">
        <f>E41*4%</f>
        <v>58000</v>
      </c>
      <c r="E41" s="32">
        <v>1450000</v>
      </c>
      <c r="F41" s="24"/>
      <c r="G41" s="25"/>
      <c r="H41" s="25"/>
      <c r="I41" s="25"/>
      <c r="J41" s="25"/>
      <c r="K41" s="25"/>
    </row>
    <row r="42" spans="1:11" s="26" customFormat="1" ht="31.5" customHeight="1" x14ac:dyDescent="0.25">
      <c r="A42" s="22">
        <v>44</v>
      </c>
      <c r="B42" s="23" t="s">
        <v>80</v>
      </c>
      <c r="C42" s="21">
        <v>960</v>
      </c>
      <c r="D42" s="33">
        <f>E42*6%</f>
        <v>57600</v>
      </c>
      <c r="E42" s="32">
        <f>C42*1000</f>
        <v>960000</v>
      </c>
      <c r="F42" s="27"/>
    </row>
    <row r="43" spans="1:11" ht="31.5" customHeight="1" x14ac:dyDescent="0.25">
      <c r="A43" s="9">
        <v>45</v>
      </c>
      <c r="B43" s="23" t="s">
        <v>82</v>
      </c>
      <c r="C43" s="21">
        <v>300</v>
      </c>
      <c r="D43" s="31">
        <f t="shared" ref="D43:D48" si="9">E43*4%</f>
        <v>15200</v>
      </c>
      <c r="E43" s="32">
        <v>380000</v>
      </c>
      <c r="F43" s="8"/>
    </row>
    <row r="44" spans="1:11" ht="31.5" customHeight="1" x14ac:dyDescent="0.25">
      <c r="A44" s="9">
        <v>46</v>
      </c>
      <c r="B44" s="23" t="s">
        <v>83</v>
      </c>
      <c r="C44" s="21">
        <v>300</v>
      </c>
      <c r="D44" s="31">
        <f t="shared" si="9"/>
        <v>15200</v>
      </c>
      <c r="E44" s="32">
        <v>380000</v>
      </c>
      <c r="F44" s="8"/>
    </row>
    <row r="45" spans="1:11" ht="31.5" customHeight="1" x14ac:dyDescent="0.25">
      <c r="A45" s="9">
        <v>47</v>
      </c>
      <c r="B45" s="23" t="s">
        <v>84</v>
      </c>
      <c r="C45" s="21">
        <v>300</v>
      </c>
      <c r="D45" s="31">
        <f t="shared" si="9"/>
        <v>15200</v>
      </c>
      <c r="E45" s="32">
        <v>380000</v>
      </c>
      <c r="F45" s="8"/>
    </row>
    <row r="46" spans="1:11" ht="47.25" customHeight="1" x14ac:dyDescent="0.25">
      <c r="A46" s="9">
        <v>48</v>
      </c>
      <c r="B46" s="23" t="s">
        <v>85</v>
      </c>
      <c r="C46" s="21">
        <v>300</v>
      </c>
      <c r="D46" s="31">
        <f t="shared" si="9"/>
        <v>15200</v>
      </c>
      <c r="E46" s="32">
        <v>380000</v>
      </c>
      <c r="F46" s="8"/>
    </row>
    <row r="47" spans="1:11" ht="31.5" customHeight="1" x14ac:dyDescent="0.25">
      <c r="A47" s="9">
        <v>49</v>
      </c>
      <c r="B47" s="23" t="s">
        <v>86</v>
      </c>
      <c r="C47" s="21">
        <v>300</v>
      </c>
      <c r="D47" s="31">
        <f t="shared" si="9"/>
        <v>15200</v>
      </c>
      <c r="E47" s="32">
        <v>380000</v>
      </c>
      <c r="F47" s="8"/>
    </row>
    <row r="48" spans="1:11" ht="31.5" customHeight="1" x14ac:dyDescent="0.25">
      <c r="A48" s="9">
        <v>50</v>
      </c>
      <c r="B48" s="23" t="s">
        <v>87</v>
      </c>
      <c r="C48" s="21">
        <v>300</v>
      </c>
      <c r="D48" s="31">
        <f t="shared" si="9"/>
        <v>15200</v>
      </c>
      <c r="E48" s="32">
        <v>380000</v>
      </c>
      <c r="F48" s="8"/>
    </row>
    <row r="49" spans="1:11" ht="31.5" customHeight="1" x14ac:dyDescent="0.25">
      <c r="A49" s="9">
        <v>51</v>
      </c>
      <c r="B49" s="23" t="s">
        <v>88</v>
      </c>
      <c r="C49" s="21">
        <v>400</v>
      </c>
      <c r="D49" s="31">
        <f t="shared" ref="D49" si="10">E49*6%</f>
        <v>35400</v>
      </c>
      <c r="E49" s="32">
        <v>590000</v>
      </c>
      <c r="F49" s="8"/>
    </row>
    <row r="50" spans="1:11" s="11" customFormat="1" ht="23.1" customHeight="1" x14ac:dyDescent="0.25">
      <c r="A50" s="35" t="s">
        <v>26</v>
      </c>
      <c r="B50" s="35"/>
      <c r="C50" s="35"/>
      <c r="D50" s="35"/>
      <c r="E50" s="35"/>
      <c r="F50" s="8"/>
      <c r="G50" s="7"/>
      <c r="H50" s="7"/>
      <c r="I50" s="7"/>
      <c r="J50" s="7"/>
      <c r="K50" s="7"/>
    </row>
    <row r="51" spans="1:11" ht="31.5" customHeight="1" x14ac:dyDescent="0.25">
      <c r="A51" s="9">
        <v>52</v>
      </c>
      <c r="B51" s="23" t="s">
        <v>89</v>
      </c>
      <c r="C51" s="22">
        <v>400</v>
      </c>
      <c r="D51" s="31">
        <f t="shared" ref="D51:D55" si="11">E51*6%</f>
        <v>35400</v>
      </c>
      <c r="E51" s="32">
        <v>590000</v>
      </c>
      <c r="F51" s="8"/>
    </row>
    <row r="52" spans="1:11" ht="31.5" customHeight="1" x14ac:dyDescent="0.25">
      <c r="A52" s="9">
        <v>53</v>
      </c>
      <c r="B52" s="23" t="s">
        <v>90</v>
      </c>
      <c r="C52" s="22">
        <v>700</v>
      </c>
      <c r="D52" s="31">
        <f t="shared" si="11"/>
        <v>40800</v>
      </c>
      <c r="E52" s="32">
        <v>680000</v>
      </c>
      <c r="F52" s="8"/>
    </row>
    <row r="53" spans="1:11" ht="31.5" customHeight="1" x14ac:dyDescent="0.25">
      <c r="A53" s="9">
        <v>54</v>
      </c>
      <c r="B53" s="23" t="s">
        <v>91</v>
      </c>
      <c r="C53" s="22">
        <v>700</v>
      </c>
      <c r="D53" s="31">
        <f t="shared" si="11"/>
        <v>40800</v>
      </c>
      <c r="E53" s="32">
        <v>680000</v>
      </c>
      <c r="F53" s="8"/>
    </row>
    <row r="54" spans="1:11" ht="31.5" customHeight="1" x14ac:dyDescent="0.25">
      <c r="A54" s="9">
        <v>55</v>
      </c>
      <c r="B54" s="23" t="s">
        <v>92</v>
      </c>
      <c r="C54" s="22">
        <v>700</v>
      </c>
      <c r="D54" s="31">
        <f t="shared" si="11"/>
        <v>40800</v>
      </c>
      <c r="E54" s="32">
        <v>680000</v>
      </c>
      <c r="F54" s="8"/>
    </row>
    <row r="55" spans="1:11" ht="31.5" customHeight="1" x14ac:dyDescent="0.25">
      <c r="A55" s="9">
        <v>56</v>
      </c>
      <c r="B55" s="23" t="s">
        <v>93</v>
      </c>
      <c r="C55" s="22">
        <v>700</v>
      </c>
      <c r="D55" s="31">
        <f t="shared" si="11"/>
        <v>40800</v>
      </c>
      <c r="E55" s="32">
        <v>680000</v>
      </c>
      <c r="F55" s="8"/>
    </row>
    <row r="56" spans="1:11" ht="31.5" customHeight="1" x14ac:dyDescent="0.2">
      <c r="A56" s="9">
        <v>57</v>
      </c>
      <c r="B56" s="23" t="s">
        <v>94</v>
      </c>
      <c r="C56" s="22">
        <v>400</v>
      </c>
      <c r="D56" s="31">
        <f t="shared" ref="D56:D59" si="12">E56*6%</f>
        <v>35400</v>
      </c>
      <c r="E56" s="32">
        <v>590000</v>
      </c>
      <c r="F56" s="10"/>
      <c r="G56" s="11"/>
      <c r="H56" s="11"/>
      <c r="I56" s="11"/>
      <c r="J56" s="11"/>
      <c r="K56" s="11"/>
    </row>
    <row r="57" spans="1:11" ht="31.5" customHeight="1" x14ac:dyDescent="0.25">
      <c r="A57" s="9">
        <v>58</v>
      </c>
      <c r="B57" s="23" t="s">
        <v>95</v>
      </c>
      <c r="C57" s="22">
        <v>400</v>
      </c>
      <c r="D57" s="31">
        <f t="shared" si="12"/>
        <v>35400</v>
      </c>
      <c r="E57" s="32">
        <v>590000</v>
      </c>
      <c r="F57" s="8"/>
    </row>
    <row r="58" spans="1:11" ht="31.5" customHeight="1" x14ac:dyDescent="0.25">
      <c r="A58" s="9">
        <v>59</v>
      </c>
      <c r="B58" s="23" t="s">
        <v>96</v>
      </c>
      <c r="C58" s="22">
        <v>700</v>
      </c>
      <c r="D58" s="31">
        <f t="shared" si="12"/>
        <v>40800</v>
      </c>
      <c r="E58" s="32">
        <v>680000</v>
      </c>
      <c r="F58" s="8"/>
    </row>
    <row r="59" spans="1:11" ht="31.5" customHeight="1" x14ac:dyDescent="0.25">
      <c r="A59" s="9">
        <v>61</v>
      </c>
      <c r="B59" s="23" t="s">
        <v>97</v>
      </c>
      <c r="C59" s="22">
        <v>600</v>
      </c>
      <c r="D59" s="31">
        <f t="shared" si="12"/>
        <v>35400</v>
      </c>
      <c r="E59" s="32">
        <v>590000</v>
      </c>
      <c r="F59" s="8"/>
    </row>
    <row r="60" spans="1:11" ht="47.25" customHeight="1" x14ac:dyDescent="0.25">
      <c r="A60" s="9">
        <v>62</v>
      </c>
      <c r="B60" s="23" t="s">
        <v>98</v>
      </c>
      <c r="C60" s="22">
        <v>200</v>
      </c>
      <c r="D60" s="31">
        <f t="shared" ref="D60" si="13">E60*6%</f>
        <v>7200</v>
      </c>
      <c r="E60" s="32">
        <v>120000</v>
      </c>
      <c r="F60" s="8"/>
    </row>
    <row r="61" spans="1:11" ht="47.25" customHeight="1" x14ac:dyDescent="0.25">
      <c r="A61" s="9">
        <v>63</v>
      </c>
      <c r="B61" s="23" t="s">
        <v>99</v>
      </c>
      <c r="C61" s="22">
        <v>100</v>
      </c>
      <c r="D61" s="31">
        <f t="shared" ref="D61" si="14">E61*8%</f>
        <v>7720</v>
      </c>
      <c r="E61" s="32">
        <v>96500</v>
      </c>
      <c r="F61" s="8"/>
    </row>
    <row r="62" spans="1:11" ht="31.5" customHeight="1" x14ac:dyDescent="0.25">
      <c r="A62" s="9">
        <v>64</v>
      </c>
      <c r="B62" s="23" t="s">
        <v>100</v>
      </c>
      <c r="C62" s="22">
        <v>9800</v>
      </c>
      <c r="D62" s="33">
        <f>E62*4%</f>
        <v>39200</v>
      </c>
      <c r="E62" s="32">
        <f>C62*100</f>
        <v>980000</v>
      </c>
      <c r="F62" s="8"/>
    </row>
    <row r="63" spans="1:11" ht="31.5" customHeight="1" x14ac:dyDescent="0.25">
      <c r="A63" s="9">
        <v>65</v>
      </c>
      <c r="B63" s="23" t="s">
        <v>101</v>
      </c>
      <c r="C63" s="22">
        <v>26000</v>
      </c>
      <c r="D63" s="33">
        <f>E63*3%</f>
        <v>78000</v>
      </c>
      <c r="E63" s="32">
        <f>C63*100</f>
        <v>2600000</v>
      </c>
      <c r="F63" s="8"/>
    </row>
    <row r="64" spans="1:11" ht="31.5" customHeight="1" x14ac:dyDescent="0.25">
      <c r="A64" s="9">
        <v>66</v>
      </c>
      <c r="B64" s="23" t="s">
        <v>102</v>
      </c>
      <c r="C64" s="22">
        <v>100</v>
      </c>
      <c r="D64" s="31">
        <f t="shared" ref="D64" si="15">E64*8%</f>
        <v>7720</v>
      </c>
      <c r="E64" s="32">
        <v>96500</v>
      </c>
      <c r="F64" s="8"/>
    </row>
    <row r="65" spans="1:11" s="11" customFormat="1" ht="23.1" customHeight="1" x14ac:dyDescent="0.25">
      <c r="A65" s="35" t="s">
        <v>27</v>
      </c>
      <c r="B65" s="35"/>
      <c r="C65" s="35"/>
      <c r="D65" s="35"/>
      <c r="E65" s="35"/>
      <c r="F65" s="8"/>
      <c r="G65" s="7"/>
      <c r="H65" s="7"/>
      <c r="I65" s="7"/>
      <c r="J65" s="7"/>
      <c r="K65" s="7"/>
    </row>
    <row r="66" spans="1:11" ht="15.75" customHeight="1" x14ac:dyDescent="0.2">
      <c r="A66" s="9">
        <v>67</v>
      </c>
      <c r="B66" s="23" t="s">
        <v>103</v>
      </c>
      <c r="C66" s="22">
        <v>52000</v>
      </c>
      <c r="D66" s="33">
        <f>E66*2.5%</f>
        <v>260000</v>
      </c>
      <c r="E66" s="32">
        <f>C66*200</f>
        <v>10400000</v>
      </c>
      <c r="F66" s="10"/>
      <c r="G66" s="11"/>
      <c r="H66" s="11"/>
      <c r="I66" s="11"/>
      <c r="J66" s="11"/>
      <c r="K66" s="11"/>
    </row>
    <row r="67" spans="1:11" ht="15.75" customHeight="1" x14ac:dyDescent="0.25">
      <c r="A67" s="9">
        <v>69</v>
      </c>
      <c r="B67" s="23" t="s">
        <v>104</v>
      </c>
      <c r="C67" s="22">
        <v>400</v>
      </c>
      <c r="D67" s="31">
        <f t="shared" ref="D67" si="16">E67*6%</f>
        <v>35400</v>
      </c>
      <c r="E67" s="32">
        <v>590000</v>
      </c>
      <c r="F67" s="8"/>
    </row>
    <row r="68" spans="1:11" ht="15.75" customHeight="1" x14ac:dyDescent="0.25">
      <c r="A68" s="9">
        <v>70</v>
      </c>
      <c r="B68" s="23" t="s">
        <v>105</v>
      </c>
      <c r="C68" s="22">
        <v>200</v>
      </c>
      <c r="D68" s="31">
        <f t="shared" ref="D68:D70" si="17">E68*6%</f>
        <v>7200</v>
      </c>
      <c r="E68" s="32">
        <v>120000</v>
      </c>
      <c r="F68" s="8"/>
    </row>
    <row r="69" spans="1:11" ht="15.75" customHeight="1" x14ac:dyDescent="0.25">
      <c r="A69" s="9">
        <v>71</v>
      </c>
      <c r="B69" s="23" t="s">
        <v>106</v>
      </c>
      <c r="C69" s="22">
        <v>200</v>
      </c>
      <c r="D69" s="31">
        <f t="shared" si="17"/>
        <v>7200</v>
      </c>
      <c r="E69" s="32">
        <v>120000</v>
      </c>
      <c r="F69" s="8"/>
    </row>
    <row r="70" spans="1:11" ht="15.75" customHeight="1" x14ac:dyDescent="0.25">
      <c r="A70" s="9">
        <v>72</v>
      </c>
      <c r="B70" s="23" t="s">
        <v>107</v>
      </c>
      <c r="C70" s="22">
        <v>400</v>
      </c>
      <c r="D70" s="31">
        <f t="shared" si="17"/>
        <v>35400</v>
      </c>
      <c r="E70" s="32">
        <v>590000</v>
      </c>
      <c r="F70" s="8"/>
    </row>
    <row r="71" spans="1:11" ht="15.75" customHeight="1" x14ac:dyDescent="0.25">
      <c r="A71" s="9">
        <v>73</v>
      </c>
      <c r="B71" s="23" t="s">
        <v>108</v>
      </c>
      <c r="C71" s="22">
        <v>200</v>
      </c>
      <c r="D71" s="31">
        <f t="shared" ref="D71:D72" si="18">E71*6%</f>
        <v>7200</v>
      </c>
      <c r="E71" s="32">
        <v>120000</v>
      </c>
      <c r="F71" s="8"/>
    </row>
    <row r="72" spans="1:11" ht="15.75" customHeight="1" x14ac:dyDescent="0.25">
      <c r="A72" s="9">
        <v>74</v>
      </c>
      <c r="B72" s="23" t="s">
        <v>109</v>
      </c>
      <c r="C72" s="22">
        <v>400</v>
      </c>
      <c r="D72" s="31">
        <f t="shared" si="18"/>
        <v>35400</v>
      </c>
      <c r="E72" s="32">
        <v>590000</v>
      </c>
      <c r="F72" s="8"/>
    </row>
    <row r="73" spans="1:11" ht="15.75" customHeight="1" x14ac:dyDescent="0.25">
      <c r="A73" s="9">
        <v>75</v>
      </c>
      <c r="B73" s="23" t="s">
        <v>110</v>
      </c>
      <c r="C73" s="22">
        <v>200</v>
      </c>
      <c r="D73" s="31">
        <f t="shared" ref="D73:D74" si="19">E73*6%</f>
        <v>7200</v>
      </c>
      <c r="E73" s="32">
        <v>120000</v>
      </c>
      <c r="F73" s="8"/>
    </row>
    <row r="74" spans="1:11" ht="15.75" customHeight="1" x14ac:dyDescent="0.25">
      <c r="A74" s="9">
        <v>76</v>
      </c>
      <c r="B74" s="23" t="s">
        <v>111</v>
      </c>
      <c r="C74" s="22">
        <v>400</v>
      </c>
      <c r="D74" s="31">
        <f t="shared" si="19"/>
        <v>35400</v>
      </c>
      <c r="E74" s="32">
        <v>590000</v>
      </c>
      <c r="F74" s="8"/>
    </row>
    <row r="75" spans="1:11" s="11" customFormat="1" ht="23.1" customHeight="1" x14ac:dyDescent="0.25">
      <c r="A75" s="35" t="s">
        <v>28</v>
      </c>
      <c r="B75" s="35"/>
      <c r="C75" s="35"/>
      <c r="D75" s="35"/>
      <c r="E75" s="35"/>
      <c r="F75" s="8"/>
      <c r="G75" s="7"/>
      <c r="H75" s="7"/>
      <c r="I75" s="7"/>
      <c r="J75" s="7"/>
      <c r="K75" s="7"/>
    </row>
    <row r="76" spans="1:11" ht="15.75" customHeight="1" x14ac:dyDescent="0.25">
      <c r="A76" s="9">
        <v>77</v>
      </c>
      <c r="B76" s="23" t="s">
        <v>112</v>
      </c>
      <c r="C76" s="22">
        <v>14750</v>
      </c>
      <c r="D76" s="33">
        <f>E76*4%</f>
        <v>59000</v>
      </c>
      <c r="E76" s="32">
        <f>C76*100</f>
        <v>1475000</v>
      </c>
      <c r="F76" s="8"/>
    </row>
    <row r="77" spans="1:11" ht="31.5" customHeight="1" x14ac:dyDescent="0.25">
      <c r="A77" s="9">
        <v>78</v>
      </c>
      <c r="B77" s="23" t="s">
        <v>113</v>
      </c>
      <c r="C77" s="22">
        <v>50</v>
      </c>
      <c r="D77" s="33">
        <f>E77*6%</f>
        <v>5100</v>
      </c>
      <c r="E77" s="32">
        <v>85000</v>
      </c>
      <c r="F77" s="8"/>
    </row>
    <row r="78" spans="1:11" ht="31.5" customHeight="1" x14ac:dyDescent="0.25">
      <c r="A78" s="9">
        <v>79</v>
      </c>
      <c r="B78" s="23" t="s">
        <v>114</v>
      </c>
      <c r="C78" s="22">
        <v>200</v>
      </c>
      <c r="D78" s="31">
        <f t="shared" ref="D78" si="20">E78*6%</f>
        <v>7200</v>
      </c>
      <c r="E78" s="32">
        <v>120000</v>
      </c>
      <c r="F78" s="8"/>
    </row>
    <row r="79" spans="1:11" ht="15.75" customHeight="1" x14ac:dyDescent="0.25">
      <c r="A79" s="9">
        <v>80</v>
      </c>
      <c r="B79" s="23" t="s">
        <v>115</v>
      </c>
      <c r="C79" s="22">
        <v>925</v>
      </c>
      <c r="D79" s="33">
        <f>E79*6%</f>
        <v>55500</v>
      </c>
      <c r="E79" s="32">
        <f>C79*1000</f>
        <v>925000</v>
      </c>
      <c r="F79" s="8"/>
    </row>
    <row r="80" spans="1:11" ht="15.75" customHeight="1" x14ac:dyDescent="0.25">
      <c r="A80" s="9">
        <v>81</v>
      </c>
      <c r="B80" s="23" t="s">
        <v>116</v>
      </c>
      <c r="C80" s="22">
        <v>1950</v>
      </c>
      <c r="D80" s="33">
        <f>E80*4%</f>
        <v>78000</v>
      </c>
      <c r="E80" s="32">
        <f>C80*1000</f>
        <v>1950000</v>
      </c>
      <c r="F80" s="8"/>
    </row>
    <row r="81" spans="1:11" ht="15.75" customHeight="1" x14ac:dyDescent="0.25">
      <c r="A81" s="9">
        <v>82</v>
      </c>
      <c r="B81" s="23" t="s">
        <v>117</v>
      </c>
      <c r="C81" s="22">
        <v>300</v>
      </c>
      <c r="D81" s="31">
        <f t="shared" ref="D81" si="21">E81*4%</f>
        <v>15200</v>
      </c>
      <c r="E81" s="32">
        <v>380000</v>
      </c>
      <c r="F81" s="8"/>
    </row>
    <row r="82" spans="1:11" ht="31.5" customHeight="1" x14ac:dyDescent="0.25">
      <c r="A82" s="9">
        <v>83</v>
      </c>
      <c r="B82" s="23" t="s">
        <v>118</v>
      </c>
      <c r="C82" s="22">
        <v>100</v>
      </c>
      <c r="D82" s="31">
        <f t="shared" ref="D82" si="22">E82*8%</f>
        <v>7720</v>
      </c>
      <c r="E82" s="32">
        <v>96500</v>
      </c>
      <c r="F82" s="8"/>
    </row>
    <row r="83" spans="1:11" ht="15.75" customHeight="1" x14ac:dyDescent="0.25">
      <c r="A83" s="9">
        <v>84</v>
      </c>
      <c r="B83" s="23" t="s">
        <v>119</v>
      </c>
      <c r="C83" s="22">
        <v>700</v>
      </c>
      <c r="D83" s="31">
        <f t="shared" ref="D83:D84" si="23">E83*6%</f>
        <v>40800</v>
      </c>
      <c r="E83" s="32">
        <v>680000</v>
      </c>
      <c r="F83" s="8"/>
    </row>
    <row r="84" spans="1:11" ht="15.75" customHeight="1" x14ac:dyDescent="0.25">
      <c r="A84" s="9">
        <v>85</v>
      </c>
      <c r="B84" s="23" t="s">
        <v>120</v>
      </c>
      <c r="C84" s="22">
        <v>700</v>
      </c>
      <c r="D84" s="31">
        <f t="shared" si="23"/>
        <v>40800</v>
      </c>
      <c r="E84" s="32">
        <v>680000</v>
      </c>
      <c r="F84" s="8"/>
    </row>
    <row r="85" spans="1:11" ht="15.75" customHeight="1" x14ac:dyDescent="0.25">
      <c r="A85" s="9">
        <v>86</v>
      </c>
      <c r="B85" s="23" t="s">
        <v>121</v>
      </c>
      <c r="C85" s="22">
        <v>400</v>
      </c>
      <c r="D85" s="31">
        <f t="shared" ref="D85:D88" si="24">E85*6%</f>
        <v>35400</v>
      </c>
      <c r="E85" s="32">
        <v>590000</v>
      </c>
      <c r="F85" s="8"/>
    </row>
    <row r="86" spans="1:11" ht="31.5" customHeight="1" x14ac:dyDescent="0.25">
      <c r="A86" s="9">
        <v>87</v>
      </c>
      <c r="B86" s="23" t="s">
        <v>122</v>
      </c>
      <c r="C86" s="22">
        <v>400</v>
      </c>
      <c r="D86" s="31">
        <f t="shared" si="24"/>
        <v>35400</v>
      </c>
      <c r="E86" s="32">
        <v>590000</v>
      </c>
      <c r="F86" s="8"/>
    </row>
    <row r="87" spans="1:11" ht="15.75" customHeight="1" x14ac:dyDescent="0.25">
      <c r="A87" s="9">
        <v>88</v>
      </c>
      <c r="B87" s="23" t="s">
        <v>123</v>
      </c>
      <c r="C87" s="22">
        <v>700</v>
      </c>
      <c r="D87" s="31">
        <f t="shared" si="24"/>
        <v>40800</v>
      </c>
      <c r="E87" s="32">
        <v>680000</v>
      </c>
      <c r="F87" s="8"/>
    </row>
    <row r="88" spans="1:11" ht="15.75" customHeight="1" x14ac:dyDescent="0.25">
      <c r="A88" s="9">
        <v>89</v>
      </c>
      <c r="B88" s="23" t="s">
        <v>124</v>
      </c>
      <c r="C88" s="22">
        <v>700</v>
      </c>
      <c r="D88" s="31">
        <f t="shared" si="24"/>
        <v>40800</v>
      </c>
      <c r="E88" s="32">
        <v>680000</v>
      </c>
      <c r="F88" s="8"/>
    </row>
    <row r="89" spans="1:11" ht="15.75" customHeight="1" x14ac:dyDescent="0.25">
      <c r="A89" s="9">
        <v>90</v>
      </c>
      <c r="B89" s="23" t="s">
        <v>125</v>
      </c>
      <c r="C89" s="22">
        <v>200</v>
      </c>
      <c r="D89" s="31">
        <f t="shared" ref="D89" si="25">E89*6%</f>
        <v>7200</v>
      </c>
      <c r="E89" s="32">
        <v>120000</v>
      </c>
      <c r="F89" s="8"/>
    </row>
    <row r="90" spans="1:11" ht="15.75" customHeight="1" x14ac:dyDescent="0.25">
      <c r="A90" s="9">
        <v>92</v>
      </c>
      <c r="B90" s="23" t="s">
        <v>126</v>
      </c>
      <c r="C90" s="22">
        <v>1400</v>
      </c>
      <c r="D90" s="31">
        <f>E90*4%</f>
        <v>56000</v>
      </c>
      <c r="E90" s="32">
        <v>1400000</v>
      </c>
      <c r="F90" s="8"/>
    </row>
    <row r="91" spans="1:11" ht="15.75" customHeight="1" x14ac:dyDescent="0.25">
      <c r="A91" s="9">
        <v>93</v>
      </c>
      <c r="B91" s="23" t="s">
        <v>127</v>
      </c>
      <c r="C91" s="22">
        <v>400</v>
      </c>
      <c r="D91" s="31">
        <f t="shared" ref="D91:D92" si="26">E91*6%</f>
        <v>35400</v>
      </c>
      <c r="E91" s="32">
        <v>590000</v>
      </c>
      <c r="F91" s="8"/>
    </row>
    <row r="92" spans="1:11" ht="15.75" customHeight="1" x14ac:dyDescent="0.2">
      <c r="A92" s="9">
        <v>94</v>
      </c>
      <c r="B92" s="23" t="s">
        <v>128</v>
      </c>
      <c r="C92" s="22">
        <v>700</v>
      </c>
      <c r="D92" s="31">
        <f t="shared" si="26"/>
        <v>40800</v>
      </c>
      <c r="E92" s="32">
        <v>680000</v>
      </c>
      <c r="F92" s="10"/>
      <c r="G92" s="11"/>
      <c r="H92" s="11"/>
      <c r="I92" s="11"/>
      <c r="J92" s="11"/>
      <c r="K92" s="11"/>
    </row>
    <row r="93" spans="1:11" ht="15.75" customHeight="1" x14ac:dyDescent="0.25">
      <c r="A93" s="9">
        <v>95</v>
      </c>
      <c r="B93" s="23" t="s">
        <v>129</v>
      </c>
      <c r="C93" s="22">
        <v>400</v>
      </c>
      <c r="D93" s="31">
        <f t="shared" ref="D93" si="27">E93*6%</f>
        <v>35400</v>
      </c>
      <c r="E93" s="32">
        <v>590000</v>
      </c>
      <c r="F93" s="8"/>
    </row>
    <row r="94" spans="1:11" ht="15.75" customHeight="1" x14ac:dyDescent="0.25">
      <c r="A94" s="9">
        <v>96</v>
      </c>
      <c r="B94" s="23" t="s">
        <v>130</v>
      </c>
      <c r="C94" s="22">
        <v>200</v>
      </c>
      <c r="D94" s="31">
        <f t="shared" ref="D94:D95" si="28">E94*6%</f>
        <v>7200</v>
      </c>
      <c r="E94" s="32">
        <v>120000</v>
      </c>
      <c r="F94" s="8"/>
    </row>
    <row r="95" spans="1:11" ht="15.75" customHeight="1" x14ac:dyDescent="0.25">
      <c r="A95" s="9">
        <v>97</v>
      </c>
      <c r="B95" s="23" t="s">
        <v>131</v>
      </c>
      <c r="C95" s="22">
        <v>700</v>
      </c>
      <c r="D95" s="31">
        <f t="shared" si="28"/>
        <v>40800</v>
      </c>
      <c r="E95" s="32">
        <v>680000</v>
      </c>
      <c r="F95" s="8"/>
    </row>
    <row r="96" spans="1:11" ht="15.75" customHeight="1" x14ac:dyDescent="0.25">
      <c r="A96" s="9">
        <v>98</v>
      </c>
      <c r="B96" s="23" t="s">
        <v>132</v>
      </c>
      <c r="C96" s="22">
        <v>400</v>
      </c>
      <c r="D96" s="31">
        <f t="shared" ref="D96:D97" si="29">E96*6%</f>
        <v>35400</v>
      </c>
      <c r="E96" s="32">
        <v>590000</v>
      </c>
      <c r="F96" s="8"/>
    </row>
    <row r="97" spans="1:11" ht="15.75" customHeight="1" x14ac:dyDescent="0.25">
      <c r="A97" s="9">
        <v>99</v>
      </c>
      <c r="B97" s="23" t="s">
        <v>133</v>
      </c>
      <c r="C97" s="22">
        <v>700</v>
      </c>
      <c r="D97" s="31">
        <f t="shared" si="29"/>
        <v>40800</v>
      </c>
      <c r="E97" s="32">
        <v>680000</v>
      </c>
      <c r="F97" s="8"/>
    </row>
    <row r="98" spans="1:11" ht="15.75" customHeight="1" x14ac:dyDescent="0.25">
      <c r="A98" s="9">
        <v>100</v>
      </c>
      <c r="B98" s="23" t="s">
        <v>134</v>
      </c>
      <c r="C98" s="22">
        <v>400</v>
      </c>
      <c r="D98" s="31">
        <f t="shared" ref="D98:D100" si="30">E98*6%</f>
        <v>35400</v>
      </c>
      <c r="E98" s="32">
        <v>590000</v>
      </c>
      <c r="F98" s="8"/>
    </row>
    <row r="99" spans="1:11" ht="15.75" customHeight="1" x14ac:dyDescent="0.25">
      <c r="A99" s="9">
        <v>101</v>
      </c>
      <c r="B99" s="23" t="s">
        <v>135</v>
      </c>
      <c r="C99" s="22">
        <v>400</v>
      </c>
      <c r="D99" s="31">
        <f t="shared" si="30"/>
        <v>35400</v>
      </c>
      <c r="E99" s="32">
        <v>590000</v>
      </c>
      <c r="F99" s="8"/>
    </row>
    <row r="100" spans="1:11" ht="15.75" customHeight="1" x14ac:dyDescent="0.25">
      <c r="A100" s="9">
        <v>102</v>
      </c>
      <c r="B100" s="23" t="s">
        <v>136</v>
      </c>
      <c r="C100" s="22">
        <v>700</v>
      </c>
      <c r="D100" s="31">
        <f t="shared" si="30"/>
        <v>40800</v>
      </c>
      <c r="E100" s="32">
        <v>680000</v>
      </c>
      <c r="F100" s="8"/>
    </row>
    <row r="101" spans="1:11" ht="15.75" customHeight="1" x14ac:dyDescent="0.25">
      <c r="A101" s="9">
        <v>103</v>
      </c>
      <c r="B101" s="23" t="s">
        <v>137</v>
      </c>
      <c r="C101" s="22">
        <v>400</v>
      </c>
      <c r="D101" s="31">
        <f t="shared" ref="D101" si="31">E101*6%</f>
        <v>35400</v>
      </c>
      <c r="E101" s="32">
        <v>590000</v>
      </c>
      <c r="F101" s="8"/>
    </row>
    <row r="102" spans="1:11" s="11" customFormat="1" ht="23.1" customHeight="1" x14ac:dyDescent="0.25">
      <c r="A102" s="35" t="s">
        <v>29</v>
      </c>
      <c r="B102" s="35"/>
      <c r="C102" s="35"/>
      <c r="D102" s="35"/>
      <c r="E102" s="35"/>
      <c r="F102" s="8"/>
      <c r="G102" s="7"/>
      <c r="H102" s="7"/>
      <c r="I102" s="7"/>
      <c r="J102" s="7"/>
      <c r="K102" s="7"/>
    </row>
    <row r="103" spans="1:11" ht="15.75" customHeight="1" x14ac:dyDescent="0.25">
      <c r="A103" s="9">
        <v>104</v>
      </c>
      <c r="B103" s="23" t="s">
        <v>138</v>
      </c>
      <c r="C103" s="22">
        <v>57000</v>
      </c>
      <c r="D103" s="33">
        <f>E103*3%</f>
        <v>145500</v>
      </c>
      <c r="E103" s="32">
        <v>4850000</v>
      </c>
      <c r="F103" s="8"/>
    </row>
    <row r="104" spans="1:11" ht="15.75" customHeight="1" x14ac:dyDescent="0.25">
      <c r="A104" s="9">
        <v>105</v>
      </c>
      <c r="B104" s="23" t="s">
        <v>139</v>
      </c>
      <c r="C104" s="22">
        <v>300</v>
      </c>
      <c r="D104" s="31">
        <f t="shared" ref="D104" si="32">E104*4%</f>
        <v>15200</v>
      </c>
      <c r="E104" s="32">
        <v>380000</v>
      </c>
      <c r="F104" s="8"/>
    </row>
    <row r="105" spans="1:11" ht="15.75" customHeight="1" x14ac:dyDescent="0.25">
      <c r="A105" s="9">
        <v>108</v>
      </c>
      <c r="B105" s="23" t="s">
        <v>140</v>
      </c>
      <c r="C105" s="22">
        <v>400</v>
      </c>
      <c r="D105" s="31">
        <f t="shared" ref="D105:D107" si="33">E105*6%</f>
        <v>35400</v>
      </c>
      <c r="E105" s="32">
        <v>590000</v>
      </c>
      <c r="F105" s="8"/>
    </row>
    <row r="106" spans="1:11" ht="15.75" customHeight="1" x14ac:dyDescent="0.25">
      <c r="A106" s="9">
        <v>110</v>
      </c>
      <c r="B106" s="23" t="s">
        <v>141</v>
      </c>
      <c r="C106" s="22">
        <v>700</v>
      </c>
      <c r="D106" s="31">
        <f t="shared" si="33"/>
        <v>40800</v>
      </c>
      <c r="E106" s="32">
        <v>680000</v>
      </c>
      <c r="F106" s="8"/>
    </row>
    <row r="107" spans="1:11" ht="15.75" customHeight="1" x14ac:dyDescent="0.25">
      <c r="A107" s="9">
        <v>113</v>
      </c>
      <c r="B107" s="23" t="s">
        <v>142</v>
      </c>
      <c r="C107" s="22">
        <v>200</v>
      </c>
      <c r="D107" s="31">
        <f t="shared" si="33"/>
        <v>7200</v>
      </c>
      <c r="E107" s="32">
        <v>120000</v>
      </c>
      <c r="F107" s="8"/>
    </row>
    <row r="108" spans="1:11" ht="15.75" customHeight="1" x14ac:dyDescent="0.25">
      <c r="A108" s="9">
        <v>114</v>
      </c>
      <c r="B108" s="23" t="s">
        <v>143</v>
      </c>
      <c r="C108" s="22">
        <v>700</v>
      </c>
      <c r="D108" s="31">
        <f t="shared" ref="D108" si="34">E108*6%</f>
        <v>40800</v>
      </c>
      <c r="E108" s="32">
        <v>680000</v>
      </c>
      <c r="F108" s="8"/>
    </row>
    <row r="109" spans="1:11" ht="15.75" customHeight="1" x14ac:dyDescent="0.25">
      <c r="A109" s="9">
        <v>115</v>
      </c>
      <c r="B109" s="23" t="s">
        <v>144</v>
      </c>
      <c r="C109" s="22">
        <v>400</v>
      </c>
      <c r="D109" s="31">
        <f t="shared" ref="D109" si="35">E109*6%</f>
        <v>35400</v>
      </c>
      <c r="E109" s="32">
        <v>590000</v>
      </c>
      <c r="F109" s="8"/>
    </row>
    <row r="110" spans="1:11" ht="15.75" customHeight="1" x14ac:dyDescent="0.25">
      <c r="A110" s="9">
        <v>116</v>
      </c>
      <c r="B110" s="23" t="s">
        <v>145</v>
      </c>
      <c r="C110" s="22">
        <v>1000</v>
      </c>
      <c r="D110" s="33">
        <f>E110*6%</f>
        <v>60000</v>
      </c>
      <c r="E110" s="32">
        <f>C110*1000</f>
        <v>1000000</v>
      </c>
      <c r="F110" s="8"/>
    </row>
    <row r="111" spans="1:11" ht="15.75" customHeight="1" x14ac:dyDescent="0.25">
      <c r="A111" s="9">
        <v>117</v>
      </c>
      <c r="B111" s="23" t="s">
        <v>146</v>
      </c>
      <c r="C111" s="22">
        <v>1325</v>
      </c>
      <c r="D111" s="31">
        <f>E111*4%</f>
        <v>56000</v>
      </c>
      <c r="E111" s="32">
        <v>1400000</v>
      </c>
      <c r="F111" s="8"/>
    </row>
    <row r="112" spans="1:11" ht="15.75" customHeight="1" x14ac:dyDescent="0.25">
      <c r="A112" s="9">
        <v>118</v>
      </c>
      <c r="B112" s="23" t="s">
        <v>147</v>
      </c>
      <c r="C112" s="22">
        <v>400</v>
      </c>
      <c r="D112" s="31">
        <f t="shared" ref="D112:D113" si="36">E112*6%</f>
        <v>35400</v>
      </c>
      <c r="E112" s="32">
        <v>590000</v>
      </c>
      <c r="F112" s="8"/>
    </row>
    <row r="113" spans="1:11" ht="15.75" customHeight="1" x14ac:dyDescent="0.25">
      <c r="A113" s="9">
        <v>119</v>
      </c>
      <c r="B113" s="23" t="s">
        <v>148</v>
      </c>
      <c r="C113" s="22">
        <v>700</v>
      </c>
      <c r="D113" s="31">
        <f t="shared" si="36"/>
        <v>40800</v>
      </c>
      <c r="E113" s="32">
        <v>680000</v>
      </c>
      <c r="F113" s="8"/>
    </row>
    <row r="114" spans="1:11" ht="15.75" customHeight="1" x14ac:dyDescent="0.25">
      <c r="A114" s="9">
        <v>120</v>
      </c>
      <c r="B114" s="23" t="s">
        <v>149</v>
      </c>
      <c r="C114" s="22">
        <v>400</v>
      </c>
      <c r="D114" s="31">
        <f t="shared" ref="D114:D115" si="37">E114*6%</f>
        <v>35400</v>
      </c>
      <c r="E114" s="32">
        <v>590000</v>
      </c>
      <c r="F114" s="8"/>
    </row>
    <row r="115" spans="1:11" ht="15.75" customHeight="1" x14ac:dyDescent="0.25">
      <c r="A115" s="9">
        <v>121</v>
      </c>
      <c r="B115" s="23" t="s">
        <v>150</v>
      </c>
      <c r="C115" s="22">
        <v>600</v>
      </c>
      <c r="D115" s="31">
        <f t="shared" si="37"/>
        <v>35400</v>
      </c>
      <c r="E115" s="32">
        <v>590000</v>
      </c>
      <c r="F115" s="8"/>
    </row>
    <row r="116" spans="1:11" ht="15.75" customHeight="1" x14ac:dyDescent="0.25">
      <c r="A116" s="9">
        <v>122</v>
      </c>
      <c r="B116" s="23" t="s">
        <v>151</v>
      </c>
      <c r="C116" s="22">
        <v>1300</v>
      </c>
      <c r="D116" s="31">
        <f>E116*4%</f>
        <v>56000</v>
      </c>
      <c r="E116" s="32">
        <v>1400000</v>
      </c>
      <c r="F116" s="8"/>
    </row>
    <row r="117" spans="1:11" ht="15.75" customHeight="1" x14ac:dyDescent="0.25">
      <c r="A117" s="9">
        <v>124</v>
      </c>
      <c r="B117" s="23" t="s">
        <v>152</v>
      </c>
      <c r="C117" s="22">
        <v>200</v>
      </c>
      <c r="D117" s="31">
        <f t="shared" ref="D117:D118" si="38">E117*6%</f>
        <v>7200</v>
      </c>
      <c r="E117" s="32">
        <v>120000</v>
      </c>
      <c r="F117" s="8"/>
    </row>
    <row r="118" spans="1:11" ht="15.75" customHeight="1" x14ac:dyDescent="0.25">
      <c r="A118" s="9">
        <v>126</v>
      </c>
      <c r="B118" s="23" t="s">
        <v>153</v>
      </c>
      <c r="C118" s="22">
        <v>700</v>
      </c>
      <c r="D118" s="31">
        <f t="shared" si="38"/>
        <v>40800</v>
      </c>
      <c r="E118" s="32">
        <v>680000</v>
      </c>
      <c r="F118" s="8"/>
    </row>
    <row r="119" spans="1:11" ht="15.75" customHeight="1" x14ac:dyDescent="0.25">
      <c r="A119" s="9">
        <v>127</v>
      </c>
      <c r="B119" s="23" t="s">
        <v>154</v>
      </c>
      <c r="C119" s="22">
        <v>350</v>
      </c>
      <c r="D119" s="31">
        <f t="shared" ref="D119" si="39">E119*4%</f>
        <v>15200</v>
      </c>
      <c r="E119" s="32">
        <v>380000</v>
      </c>
      <c r="F119" s="8"/>
    </row>
    <row r="120" spans="1:11" ht="15.75" customHeight="1" x14ac:dyDescent="0.25">
      <c r="A120" s="9">
        <v>129</v>
      </c>
      <c r="B120" s="23" t="s">
        <v>155</v>
      </c>
      <c r="C120" s="22">
        <v>700</v>
      </c>
      <c r="D120" s="31">
        <f t="shared" ref="D120" si="40">E120*6%</f>
        <v>40800</v>
      </c>
      <c r="E120" s="32">
        <v>680000</v>
      </c>
      <c r="F120" s="8"/>
    </row>
    <row r="121" spans="1:11" ht="15.75" customHeight="1" x14ac:dyDescent="0.25">
      <c r="A121" s="9">
        <v>130</v>
      </c>
      <c r="B121" s="23" t="s">
        <v>156</v>
      </c>
      <c r="C121" s="22">
        <v>400</v>
      </c>
      <c r="D121" s="31">
        <f t="shared" ref="D121" si="41">E121*6%</f>
        <v>35400</v>
      </c>
      <c r="E121" s="32">
        <v>590000</v>
      </c>
      <c r="F121" s="8"/>
    </row>
    <row r="122" spans="1:11" ht="15.75" customHeight="1" x14ac:dyDescent="0.25">
      <c r="A122" s="9">
        <v>131</v>
      </c>
      <c r="B122" s="23" t="s">
        <v>157</v>
      </c>
      <c r="C122" s="22">
        <v>4200</v>
      </c>
      <c r="D122" s="33">
        <f>E122*3%</f>
        <v>80400</v>
      </c>
      <c r="E122" s="32">
        <v>2680000</v>
      </c>
      <c r="F122" s="8"/>
    </row>
    <row r="123" spans="1:11" ht="15.75" customHeight="1" x14ac:dyDescent="0.25">
      <c r="A123" s="9">
        <v>132</v>
      </c>
      <c r="B123" s="23" t="s">
        <v>158</v>
      </c>
      <c r="C123" s="22">
        <v>700</v>
      </c>
      <c r="D123" s="31">
        <f t="shared" ref="D123" si="42">E123*6%</f>
        <v>40800</v>
      </c>
      <c r="E123" s="32">
        <v>680000</v>
      </c>
      <c r="F123" s="8"/>
    </row>
    <row r="124" spans="1:11" ht="15.75" customHeight="1" x14ac:dyDescent="0.25">
      <c r="A124" s="9">
        <v>134</v>
      </c>
      <c r="B124" s="23" t="s">
        <v>159</v>
      </c>
      <c r="C124" s="22">
        <v>400</v>
      </c>
      <c r="D124" s="31">
        <f t="shared" ref="D124:D126" si="43">E124*6%</f>
        <v>35400</v>
      </c>
      <c r="E124" s="32">
        <v>590000</v>
      </c>
      <c r="F124" s="8"/>
    </row>
    <row r="125" spans="1:11" x14ac:dyDescent="0.2">
      <c r="A125" s="9">
        <v>135</v>
      </c>
      <c r="B125" s="23" t="s">
        <v>160</v>
      </c>
      <c r="C125" s="22">
        <v>450</v>
      </c>
      <c r="D125" s="31">
        <f t="shared" si="43"/>
        <v>35400</v>
      </c>
      <c r="E125" s="32">
        <v>590000</v>
      </c>
      <c r="F125" s="10"/>
      <c r="G125" s="11"/>
      <c r="H125" s="11"/>
      <c r="I125" s="11"/>
      <c r="J125" s="11"/>
      <c r="K125" s="11"/>
    </row>
    <row r="126" spans="1:11" ht="15.75" customHeight="1" x14ac:dyDescent="0.25">
      <c r="A126" s="9">
        <v>136</v>
      </c>
      <c r="B126" s="23" t="s">
        <v>161</v>
      </c>
      <c r="C126" s="22">
        <v>7800</v>
      </c>
      <c r="D126" s="22">
        <f t="shared" si="43"/>
        <v>337800</v>
      </c>
      <c r="E126" s="34">
        <v>5630000</v>
      </c>
      <c r="F126" s="8"/>
      <c r="G126" s="11"/>
    </row>
    <row r="127" spans="1:11" ht="15.75" customHeight="1" x14ac:dyDescent="0.25">
      <c r="A127" s="9">
        <v>137</v>
      </c>
      <c r="B127" s="23" t="s">
        <v>162</v>
      </c>
      <c r="C127" s="22">
        <v>400</v>
      </c>
      <c r="D127" s="31">
        <f t="shared" ref="D127:D129" si="44">E127*6%</f>
        <v>35400</v>
      </c>
      <c r="E127" s="32">
        <v>590000</v>
      </c>
      <c r="F127" s="8"/>
      <c r="G127" s="11"/>
    </row>
    <row r="128" spans="1:11" ht="15.75" customHeight="1" x14ac:dyDescent="0.25">
      <c r="A128" s="9">
        <v>139</v>
      </c>
      <c r="B128" s="23" t="s">
        <v>163</v>
      </c>
      <c r="C128" s="22">
        <v>700</v>
      </c>
      <c r="D128" s="31">
        <f t="shared" si="44"/>
        <v>40800</v>
      </c>
      <c r="E128" s="32">
        <v>680000</v>
      </c>
      <c r="F128" s="8"/>
      <c r="G128" s="11"/>
    </row>
    <row r="129" spans="1:11" ht="15.75" customHeight="1" x14ac:dyDescent="0.25">
      <c r="A129" s="9">
        <v>140</v>
      </c>
      <c r="B129" s="23" t="s">
        <v>164</v>
      </c>
      <c r="C129" s="22">
        <v>700</v>
      </c>
      <c r="D129" s="31">
        <f t="shared" si="44"/>
        <v>40800</v>
      </c>
      <c r="E129" s="32">
        <v>680000</v>
      </c>
      <c r="F129" s="8"/>
      <c r="G129" s="11"/>
    </row>
    <row r="130" spans="1:11" ht="15.75" customHeight="1" x14ac:dyDescent="0.2">
      <c r="A130" s="9">
        <v>141</v>
      </c>
      <c r="B130" s="23" t="s">
        <v>165</v>
      </c>
      <c r="C130" s="22">
        <v>400</v>
      </c>
      <c r="D130" s="31">
        <f t="shared" ref="D130:D132" si="45">E130*6%</f>
        <v>35400</v>
      </c>
      <c r="E130" s="32">
        <v>590000</v>
      </c>
      <c r="F130" s="10"/>
      <c r="G130" s="11"/>
      <c r="H130" s="11"/>
      <c r="I130" s="11"/>
      <c r="J130" s="11"/>
      <c r="K130" s="11"/>
    </row>
    <row r="131" spans="1:11" ht="15.75" customHeight="1" x14ac:dyDescent="0.25">
      <c r="A131" s="9">
        <v>143</v>
      </c>
      <c r="B131" s="23" t="s">
        <v>166</v>
      </c>
      <c r="C131" s="22">
        <v>400</v>
      </c>
      <c r="D131" s="31">
        <f t="shared" si="45"/>
        <v>35400</v>
      </c>
      <c r="E131" s="32">
        <v>590000</v>
      </c>
      <c r="F131" s="8"/>
    </row>
    <row r="132" spans="1:11" ht="15.75" customHeight="1" x14ac:dyDescent="0.2">
      <c r="A132" s="9">
        <v>144</v>
      </c>
      <c r="B132" s="23" t="s">
        <v>167</v>
      </c>
      <c r="C132" s="22">
        <v>700</v>
      </c>
      <c r="D132" s="31">
        <f t="shared" si="45"/>
        <v>40800</v>
      </c>
      <c r="E132" s="32">
        <v>680000</v>
      </c>
      <c r="F132" s="10"/>
      <c r="G132" s="11"/>
      <c r="H132" s="11"/>
      <c r="I132" s="11"/>
      <c r="J132" s="10"/>
      <c r="K132" s="11"/>
    </row>
    <row r="133" spans="1:11" s="11" customFormat="1" ht="23.1" customHeight="1" x14ac:dyDescent="0.25">
      <c r="A133" s="35" t="s">
        <v>30</v>
      </c>
      <c r="B133" s="35"/>
      <c r="C133" s="35"/>
      <c r="D133" s="35"/>
      <c r="E133" s="35"/>
      <c r="F133" s="8"/>
      <c r="G133" s="7"/>
      <c r="H133" s="7"/>
      <c r="I133" s="7"/>
      <c r="J133" s="7"/>
      <c r="K133" s="7"/>
    </row>
    <row r="134" spans="1:11" ht="15.75" customHeight="1" x14ac:dyDescent="0.2">
      <c r="A134" s="9">
        <v>145</v>
      </c>
      <c r="B134" s="23" t="s">
        <v>168</v>
      </c>
      <c r="C134" s="22">
        <v>200</v>
      </c>
      <c r="D134" s="31">
        <f t="shared" ref="D134:D135" si="46">E134*6%</f>
        <v>7200</v>
      </c>
      <c r="E134" s="32">
        <v>120000</v>
      </c>
      <c r="F134" s="10"/>
      <c r="G134" s="11"/>
      <c r="H134" s="11"/>
      <c r="I134" s="11"/>
      <c r="J134" s="11"/>
      <c r="K134" s="11"/>
    </row>
    <row r="135" spans="1:11" ht="15.75" customHeight="1" x14ac:dyDescent="0.25">
      <c r="A135" s="9">
        <v>147</v>
      </c>
      <c r="B135" s="23" t="s">
        <v>169</v>
      </c>
      <c r="C135" s="22">
        <v>700</v>
      </c>
      <c r="D135" s="31">
        <f t="shared" si="46"/>
        <v>40800</v>
      </c>
      <c r="E135" s="32">
        <v>680000</v>
      </c>
      <c r="F135" s="8"/>
    </row>
    <row r="136" spans="1:11" s="11" customFormat="1" ht="23.1" customHeight="1" x14ac:dyDescent="0.25">
      <c r="A136" s="35" t="s">
        <v>31</v>
      </c>
      <c r="B136" s="35"/>
      <c r="C136" s="35"/>
      <c r="D136" s="35"/>
      <c r="E136" s="35"/>
      <c r="F136" s="10"/>
    </row>
    <row r="137" spans="1:11" ht="15.75" customHeight="1" x14ac:dyDescent="0.25">
      <c r="A137" s="9">
        <v>150</v>
      </c>
      <c r="B137" s="23" t="s">
        <v>170</v>
      </c>
      <c r="C137" s="22">
        <v>700</v>
      </c>
      <c r="D137" s="31">
        <f t="shared" ref="D137" si="47">E137*6%</f>
        <v>40800</v>
      </c>
      <c r="E137" s="32">
        <v>680000</v>
      </c>
      <c r="F137" s="8"/>
    </row>
    <row r="138" spans="1:11" ht="26.25" customHeight="1" x14ac:dyDescent="0.2">
      <c r="A138" s="9">
        <v>151</v>
      </c>
      <c r="B138" s="23" t="s">
        <v>171</v>
      </c>
      <c r="C138" s="22">
        <v>2300</v>
      </c>
      <c r="D138" s="33">
        <f>E138*4%</f>
        <v>92000</v>
      </c>
      <c r="E138" s="32">
        <f>C138*1000</f>
        <v>2300000</v>
      </c>
    </row>
    <row r="139" spans="1:11" s="11" customFormat="1" ht="23.1" customHeight="1" x14ac:dyDescent="0.2">
      <c r="A139" s="35" t="s">
        <v>32</v>
      </c>
      <c r="B139" s="35"/>
      <c r="C139" s="35"/>
      <c r="D139" s="35"/>
      <c r="E139" s="35"/>
      <c r="F139" s="7"/>
      <c r="G139" s="7"/>
      <c r="H139" s="7"/>
      <c r="I139" s="7"/>
      <c r="J139" s="7"/>
      <c r="K139" s="7"/>
    </row>
    <row r="140" spans="1:11" ht="31.5" customHeight="1" x14ac:dyDescent="0.2">
      <c r="A140" s="9">
        <v>152</v>
      </c>
      <c r="B140" s="23" t="s">
        <v>172</v>
      </c>
      <c r="C140" s="22">
        <v>4800</v>
      </c>
      <c r="D140" s="33">
        <f>E140*3%</f>
        <v>93000</v>
      </c>
      <c r="E140" s="32">
        <v>3100000</v>
      </c>
    </row>
    <row r="141" spans="1:11" s="11" customFormat="1" ht="23.1" customHeight="1" x14ac:dyDescent="0.2">
      <c r="A141" s="40" t="s">
        <v>33</v>
      </c>
      <c r="B141" s="40"/>
      <c r="C141" s="40"/>
      <c r="D141" s="40"/>
      <c r="E141" s="41"/>
      <c r="F141" s="7"/>
      <c r="G141" s="7"/>
      <c r="H141" s="7"/>
      <c r="I141" s="7"/>
      <c r="J141" s="7"/>
      <c r="K141" s="7"/>
    </row>
    <row r="142" spans="1:11" ht="15.75" customHeight="1" x14ac:dyDescent="0.2">
      <c r="A142" s="9">
        <v>153</v>
      </c>
      <c r="B142" s="23" t="s">
        <v>173</v>
      </c>
      <c r="C142" s="22">
        <v>700</v>
      </c>
      <c r="D142" s="31">
        <f t="shared" ref="D142" si="48">E142*6%</f>
        <v>40800</v>
      </c>
      <c r="E142" s="32">
        <v>680000</v>
      </c>
    </row>
    <row r="143" spans="1:11" ht="15.75" customHeight="1" x14ac:dyDescent="0.2">
      <c r="A143" s="9">
        <v>154</v>
      </c>
      <c r="B143" s="23" t="s">
        <v>174</v>
      </c>
      <c r="C143" s="22">
        <v>1200</v>
      </c>
      <c r="D143" s="31">
        <f>E143*4%</f>
        <v>56000</v>
      </c>
      <c r="E143" s="32">
        <v>1400000</v>
      </c>
    </row>
    <row r="144" spans="1:11" ht="15.75" customHeight="1" x14ac:dyDescent="0.2">
      <c r="A144" s="9">
        <v>155</v>
      </c>
      <c r="B144" s="23" t="s">
        <v>175</v>
      </c>
      <c r="C144" s="22">
        <v>400</v>
      </c>
      <c r="D144" s="31">
        <f t="shared" ref="D144" si="49">E144*6%</f>
        <v>35400</v>
      </c>
      <c r="E144" s="32">
        <v>590000</v>
      </c>
    </row>
    <row r="145" spans="1:11" s="11" customFormat="1" ht="23.1" customHeight="1" x14ac:dyDescent="0.2">
      <c r="A145" s="35" t="s">
        <v>34</v>
      </c>
      <c r="B145" s="35"/>
      <c r="C145" s="35"/>
      <c r="D145" s="35"/>
      <c r="E145" s="35"/>
      <c r="F145" s="7"/>
      <c r="G145" s="7"/>
      <c r="H145" s="7"/>
      <c r="I145" s="7"/>
      <c r="J145" s="7"/>
      <c r="K145" s="7"/>
    </row>
    <row r="146" spans="1:11" ht="15.75" customHeight="1" x14ac:dyDescent="0.2">
      <c r="A146" s="9">
        <v>157</v>
      </c>
      <c r="B146" s="23" t="s">
        <v>176</v>
      </c>
      <c r="C146" s="22">
        <v>200</v>
      </c>
      <c r="D146" s="31">
        <f t="shared" ref="D146" si="50">E146*6%</f>
        <v>7200</v>
      </c>
      <c r="E146" s="32">
        <v>120000</v>
      </c>
    </row>
  </sheetData>
  <mergeCells count="18">
    <mergeCell ref="A145:E145"/>
    <mergeCell ref="A50:E50"/>
    <mergeCell ref="A102:E102"/>
    <mergeCell ref="A133:E133"/>
    <mergeCell ref="A136:E136"/>
    <mergeCell ref="A139:E139"/>
    <mergeCell ref="A141:E141"/>
    <mergeCell ref="A75:E75"/>
    <mergeCell ref="A3:E3"/>
    <mergeCell ref="A4:A5"/>
    <mergeCell ref="B4:B5"/>
    <mergeCell ref="C4:C5"/>
    <mergeCell ref="A32:E32"/>
    <mergeCell ref="A40:E40"/>
    <mergeCell ref="A65:E65"/>
    <mergeCell ref="A6:E6"/>
    <mergeCell ref="A14:E14"/>
    <mergeCell ref="A19:E19"/>
  </mergeCells>
  <pageMargins left="0.7" right="0.7" top="0.75" bottom="0.75" header="0.51180555555555496" footer="0.51180555555555496"/>
  <pageSetup paperSize="9" scale="50" firstPageNumber="0" fitToWidth="0" fitToHeight="0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view="pageLayout" zoomScaleNormal="100" zoomScaleSheetLayoutView="100" workbookViewId="0">
      <selection activeCell="D5" sqref="D5"/>
    </sheetView>
  </sheetViews>
  <sheetFormatPr defaultRowHeight="15" x14ac:dyDescent="0.25"/>
  <cols>
    <col min="1" max="1" width="4.5703125" customWidth="1"/>
    <col min="2" max="2" width="11.85546875" customWidth="1"/>
    <col min="3" max="3" width="14.85546875" customWidth="1"/>
    <col min="4" max="4" width="15.7109375" customWidth="1"/>
    <col min="5" max="5" width="19.28515625" customWidth="1"/>
    <col min="6" max="6" width="19" customWidth="1"/>
    <col min="7" max="1025" width="8.5703125" customWidth="1"/>
  </cols>
  <sheetData>
    <row r="2" spans="1:14" ht="34.5" customHeight="1" x14ac:dyDescent="0.25">
      <c r="A2" s="42" t="s">
        <v>20</v>
      </c>
      <c r="B2" s="42"/>
      <c r="C2" s="42"/>
      <c r="D2" s="42"/>
      <c r="E2" s="42"/>
      <c r="F2" s="42"/>
      <c r="G2" s="5"/>
      <c r="H2" s="1"/>
      <c r="I2" s="1"/>
      <c r="J2" s="1"/>
      <c r="K2" s="1"/>
      <c r="L2" s="1"/>
      <c r="M2" s="1"/>
      <c r="N2" s="1"/>
    </row>
    <row r="3" spans="1:14" x14ac:dyDescent="0.25">
      <c r="A3" s="43" t="s">
        <v>1</v>
      </c>
      <c r="B3" s="43"/>
      <c r="C3" s="43"/>
      <c r="D3" s="43"/>
      <c r="E3" s="43"/>
      <c r="F3" s="43"/>
    </row>
    <row r="4" spans="1:14" ht="89.25" x14ac:dyDescent="0.25">
      <c r="A4" s="3" t="s">
        <v>0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14" ht="25.5" x14ac:dyDescent="0.25">
      <c r="A5" s="3">
        <v>1</v>
      </c>
      <c r="B5" s="3" t="s">
        <v>7</v>
      </c>
      <c r="C5" s="3" t="s">
        <v>8</v>
      </c>
      <c r="D5" s="3"/>
      <c r="E5" s="13">
        <v>7.3250000000000002</v>
      </c>
      <c r="F5" s="3" t="s">
        <v>35</v>
      </c>
    </row>
    <row r="6" spans="1:14" ht="25.5" x14ac:dyDescent="0.25">
      <c r="A6" s="3">
        <v>2</v>
      </c>
      <c r="B6" s="3" t="s">
        <v>9</v>
      </c>
      <c r="C6" s="3" t="s">
        <v>8</v>
      </c>
      <c r="D6" s="3"/>
      <c r="E6" s="13">
        <v>0.28760000000000002</v>
      </c>
      <c r="F6" s="3" t="s">
        <v>35</v>
      </c>
    </row>
    <row r="7" spans="1:14" ht="25.5" x14ac:dyDescent="0.25">
      <c r="A7" s="3">
        <v>3</v>
      </c>
      <c r="B7" s="3" t="s">
        <v>10</v>
      </c>
      <c r="C7" s="3" t="s">
        <v>8</v>
      </c>
      <c r="D7" s="3"/>
      <c r="E7" s="13">
        <v>1.8887500000000002</v>
      </c>
      <c r="F7" s="3"/>
    </row>
    <row r="8" spans="1:14" ht="25.5" x14ac:dyDescent="0.25">
      <c r="A8" s="3">
        <v>4</v>
      </c>
      <c r="B8" s="3" t="s">
        <v>11</v>
      </c>
      <c r="C8" s="3" t="s">
        <v>8</v>
      </c>
      <c r="D8" s="3"/>
      <c r="E8" s="13">
        <v>49.75</v>
      </c>
      <c r="F8" s="3"/>
    </row>
    <row r="9" spans="1:14" ht="15.75" x14ac:dyDescent="0.25">
      <c r="A9" s="3">
        <v>5</v>
      </c>
      <c r="B9" s="3" t="s">
        <v>12</v>
      </c>
      <c r="C9" s="3" t="s">
        <v>8</v>
      </c>
      <c r="D9" s="3"/>
      <c r="E9" s="13">
        <v>243.6</v>
      </c>
      <c r="F9" s="3"/>
    </row>
    <row r="10" spans="1:14" ht="15.75" x14ac:dyDescent="0.25">
      <c r="A10" s="3">
        <v>6</v>
      </c>
      <c r="B10" s="3" t="s">
        <v>13</v>
      </c>
      <c r="C10" s="3" t="s">
        <v>8</v>
      </c>
      <c r="D10" s="3"/>
      <c r="E10" s="13">
        <v>153.66666666666666</v>
      </c>
      <c r="F10" s="3"/>
    </row>
    <row r="11" spans="1:14" ht="30" customHeight="1" x14ac:dyDescent="0.25">
      <c r="A11" s="3">
        <v>7</v>
      </c>
      <c r="B11" s="3" t="s">
        <v>17</v>
      </c>
      <c r="C11" s="3" t="s">
        <v>8</v>
      </c>
      <c r="D11" s="3"/>
      <c r="E11" s="13">
        <v>109.75</v>
      </c>
      <c r="F11" s="3"/>
    </row>
  </sheetData>
  <mergeCells count="2"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"/>
  <sheetViews>
    <sheetView view="pageLayout" zoomScaleNormal="100" workbookViewId="0">
      <selection activeCell="E24" sqref="E24"/>
    </sheetView>
  </sheetViews>
  <sheetFormatPr defaultRowHeight="15" x14ac:dyDescent="0.25"/>
  <cols>
    <col min="1" max="1" width="6.42578125" customWidth="1"/>
    <col min="2" max="2" width="29.140625" customWidth="1"/>
    <col min="3" max="3" width="22.5703125" customWidth="1"/>
    <col min="4" max="5" width="17.85546875" customWidth="1"/>
    <col min="6" max="1025" width="8.5703125" customWidth="1"/>
  </cols>
  <sheetData>
    <row r="2" spans="1:9" ht="32.25" customHeight="1" x14ac:dyDescent="0.25">
      <c r="A2" s="44" t="s">
        <v>19</v>
      </c>
      <c r="B2" s="44"/>
      <c r="C2" s="44"/>
      <c r="D2" s="44"/>
      <c r="E2" s="44"/>
      <c r="F2" s="2"/>
      <c r="G2" s="2"/>
      <c r="H2" s="2"/>
      <c r="I2" s="2"/>
    </row>
    <row r="3" spans="1:9" ht="90.75" customHeight="1" x14ac:dyDescent="0.25">
      <c r="A3" s="3" t="s">
        <v>0</v>
      </c>
      <c r="B3" s="3" t="s">
        <v>14</v>
      </c>
      <c r="C3" s="3" t="s">
        <v>18</v>
      </c>
      <c r="D3" s="3" t="s">
        <v>15</v>
      </c>
      <c r="E3" s="3" t="s">
        <v>16</v>
      </c>
    </row>
    <row r="4" spans="1:9" ht="60" x14ac:dyDescent="0.25">
      <c r="A4" s="14">
        <v>1</v>
      </c>
      <c r="B4" s="15" t="s">
        <v>36</v>
      </c>
      <c r="C4" s="14">
        <v>100</v>
      </c>
      <c r="D4" s="4"/>
      <c r="E4" s="4"/>
    </row>
    <row r="5" spans="1:9" ht="75" x14ac:dyDescent="0.25">
      <c r="A5" s="14">
        <v>2</v>
      </c>
      <c r="B5" s="15" t="s">
        <v>37</v>
      </c>
      <c r="C5" s="14">
        <v>8</v>
      </c>
      <c r="D5" s="4"/>
      <c r="E5" s="4"/>
    </row>
    <row r="6" spans="1:9" ht="60" x14ac:dyDescent="0.25">
      <c r="A6" s="14">
        <v>3</v>
      </c>
      <c r="B6" s="15" t="s">
        <v>38</v>
      </c>
      <c r="C6" s="14">
        <v>200</v>
      </c>
      <c r="D6" s="4"/>
      <c r="E6" s="4"/>
    </row>
    <row r="7" spans="1:9" ht="45" x14ac:dyDescent="0.25">
      <c r="A7" s="14">
        <v>4</v>
      </c>
      <c r="B7" s="15" t="s">
        <v>39</v>
      </c>
      <c r="C7" s="14">
        <v>18000</v>
      </c>
      <c r="D7" s="4"/>
      <c r="E7" s="4"/>
    </row>
    <row r="8" spans="1:9" ht="60" x14ac:dyDescent="0.25">
      <c r="A8" s="14">
        <v>5</v>
      </c>
      <c r="B8" s="15" t="s">
        <v>40</v>
      </c>
      <c r="C8" s="14">
        <v>7.2</v>
      </c>
      <c r="D8" s="4"/>
      <c r="E8" s="4"/>
    </row>
    <row r="9" spans="1:9" ht="75" x14ac:dyDescent="0.25">
      <c r="A9" s="14">
        <v>6</v>
      </c>
      <c r="B9" s="15" t="s">
        <v>41</v>
      </c>
      <c r="C9" s="14">
        <v>3.5</v>
      </c>
      <c r="D9" s="4"/>
      <c r="E9" s="4"/>
    </row>
    <row r="10" spans="1:9" ht="60" x14ac:dyDescent="0.25">
      <c r="A10" s="16">
        <v>7</v>
      </c>
      <c r="B10" s="15" t="s">
        <v>42</v>
      </c>
      <c r="C10" s="17"/>
      <c r="D10" s="17"/>
      <c r="E10" s="17"/>
    </row>
    <row r="11" spans="1:9" ht="90" x14ac:dyDescent="0.25">
      <c r="A11" s="14">
        <v>8</v>
      </c>
      <c r="B11" s="15" t="s">
        <v>43</v>
      </c>
      <c r="C11" s="17"/>
      <c r="D11" s="17"/>
      <c r="E11" s="17"/>
    </row>
    <row r="12" spans="1:9" ht="75" x14ac:dyDescent="0.25">
      <c r="A12" s="14">
        <v>9</v>
      </c>
      <c r="B12" s="15" t="s">
        <v>44</v>
      </c>
      <c r="C12" s="16">
        <v>2500</v>
      </c>
      <c r="D12" s="17"/>
      <c r="E12" s="17"/>
    </row>
    <row r="13" spans="1:9" ht="90" x14ac:dyDescent="0.25">
      <c r="A13" s="14">
        <v>10</v>
      </c>
      <c r="B13" s="15" t="s">
        <v>45</v>
      </c>
      <c r="C13" s="16"/>
      <c r="D13" s="18"/>
      <c r="E13" s="17"/>
    </row>
    <row r="14" spans="1:9" ht="90" x14ac:dyDescent="0.25">
      <c r="A14" s="14">
        <v>11</v>
      </c>
      <c r="B14" s="15" t="s">
        <v>46</v>
      </c>
      <c r="C14" s="16"/>
      <c r="D14" s="18"/>
      <c r="E14" s="17"/>
    </row>
    <row r="15" spans="1:9" ht="60" x14ac:dyDescent="0.25">
      <c r="A15" s="14">
        <v>12</v>
      </c>
      <c r="B15" s="15" t="s">
        <v>47</v>
      </c>
      <c r="C15" s="16">
        <v>100</v>
      </c>
      <c r="D15" s="18"/>
      <c r="E15" s="17"/>
    </row>
    <row r="16" spans="1:9" ht="60" x14ac:dyDescent="0.25">
      <c r="A16" s="14">
        <v>13</v>
      </c>
      <c r="B16" s="19" t="s">
        <v>48</v>
      </c>
      <c r="C16" s="16">
        <v>450</v>
      </c>
      <c r="D16" s="18"/>
      <c r="E16" s="17"/>
    </row>
    <row r="17" spans="1:5" ht="60" x14ac:dyDescent="0.25">
      <c r="A17" s="14">
        <v>14</v>
      </c>
      <c r="B17" s="19" t="s">
        <v>49</v>
      </c>
      <c r="C17" s="16">
        <v>30</v>
      </c>
      <c r="D17" s="17"/>
      <c r="E17" s="17"/>
    </row>
  </sheetData>
  <mergeCells count="1">
    <mergeCell ref="A2:E2"/>
  </mergeCells>
  <pageMargins left="0.7" right="0.7" top="0.75" bottom="0.75" header="0.51180555555555496" footer="0.51180555555555496"/>
  <pageSetup paperSize="9" scale="95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Предложения по строительству</vt:lpstr>
      <vt:lpstr>Общая информация о ЗВ_1</vt:lpstr>
      <vt:lpstr>Предложения по строительству и </vt:lpstr>
      <vt:lpstr>'Общая информация о ЗВ_1'!Область_печати</vt:lpstr>
      <vt:lpstr>'Предложения по строительству'!Область_печати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Любовь Германовна Белых</cp:lastModifiedBy>
  <cp:revision>2</cp:revision>
  <cp:lastPrinted>2022-02-03T07:51:22Z</cp:lastPrinted>
  <dcterms:created xsi:type="dcterms:W3CDTF">2006-09-28T05:33:49Z</dcterms:created>
  <dcterms:modified xsi:type="dcterms:W3CDTF">2022-03-30T10:12:35Z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