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95" yWindow="300" windowWidth="24105" windowHeight="11400"/>
  </bookViews>
  <sheets>
    <sheet name="доходы" sheetId="1" r:id="rId1"/>
  </sheets>
  <definedNames>
    <definedName name="_xlnm._FilterDatabase" localSheetId="0" hidden="1">доходы!$A$6:$G$26</definedName>
    <definedName name="Z_0199ACBD_3190_4B84_AFFB_81CAEBB7CB5B_.wvu.FilterData" localSheetId="0" hidden="1">доходы!$A$6:$G$26</definedName>
    <definedName name="Z_0199ACBD_3190_4B84_AFFB_81CAEBB7CB5B_.wvu.PrintTitles" localSheetId="0" hidden="1">доходы!$5:$5</definedName>
    <definedName name="Z_140009A1_8033_4DF3_B576_4A3F45C76564_.wvu.FilterData" localSheetId="0" hidden="1">доходы!$A$6:$G$26</definedName>
    <definedName name="Z_63398F5F_8607_48AB_8B89_F93D796EDE84_.wvu.FilterData" localSheetId="0" hidden="1">доходы!$A$6:$G$26</definedName>
    <definedName name="Z_63398F5F_8607_48AB_8B89_F93D796EDE84_.wvu.PrintTitles" localSheetId="0" hidden="1">доходы!$5:$5</definedName>
    <definedName name="Z_941FF28C_F191_4DAB_8C4B_9127DEFBD217_.wvu.FilterData" localSheetId="0" hidden="1">доходы!$A$6:$G$26</definedName>
    <definedName name="Z_941FF28C_F191_4DAB_8C4B_9127DEFBD217_.wvu.PrintTitles" localSheetId="0" hidden="1">доходы!$5:$5</definedName>
    <definedName name="Z_9C6C3F82_61E7_44FC_90B6_E0FE337C4528_.wvu.FilterData" localSheetId="0" hidden="1">доходы!$A$6:$G$26</definedName>
    <definedName name="Z_9C6C3F82_61E7_44FC_90B6_E0FE337C4528_.wvu.PrintTitles" localSheetId="0" hidden="1">доходы!$5:$5</definedName>
    <definedName name="Z_A25538CD_E4AC_4849_9572_146191B48082_.wvu.FilterData" localSheetId="0" hidden="1">доходы!$A$6:$G$26</definedName>
    <definedName name="Z_A25538CD_E4AC_4849_9572_146191B48082_.wvu.PrintTitles" localSheetId="0" hidden="1">доходы!$5:$5</definedName>
    <definedName name="Z_B2D2FD78_0908_4575_BBE6_686AD8AE7FD3_.wvu.FilterData" localSheetId="0" hidden="1">доходы!$A$6:$G$26</definedName>
    <definedName name="Z_E8A8D950_44BE_419C_918E_6546E52F5FCD_.wvu.FilterData" localSheetId="0" hidden="1">доходы!$A$6:$G$26</definedName>
    <definedName name="Z_E8A8D950_44BE_419C_918E_6546E52F5FCD_.wvu.PrintTitles" localSheetId="0" hidden="1">доходы!$5:$5</definedName>
    <definedName name="_xlnm.Print_Titles" localSheetId="0">доходы!$5:$5</definedName>
  </definedNames>
  <calcPr calcId="145621"/>
</workbook>
</file>

<file path=xl/calcChain.xml><?xml version="1.0" encoding="utf-8"?>
<calcChain xmlns="http://schemas.openxmlformats.org/spreadsheetml/2006/main">
  <c r="F43" i="1" l="1"/>
  <c r="E44" i="1" l="1"/>
  <c r="F44" i="1"/>
  <c r="D44" i="1"/>
  <c r="E43" i="1"/>
  <c r="D43" i="1"/>
  <c r="E42" i="1"/>
  <c r="F42" i="1"/>
  <c r="D42" i="1"/>
  <c r="E41" i="1"/>
  <c r="E40" i="1" s="1"/>
  <c r="F41" i="1"/>
  <c r="F40" i="1" s="1"/>
  <c r="E7" i="1" l="1"/>
  <c r="F7" i="1"/>
  <c r="F6" i="1" l="1"/>
  <c r="E6" i="1"/>
  <c r="D28" i="1"/>
  <c r="D22" i="1" l="1"/>
  <c r="D41" i="1" s="1"/>
  <c r="D40" i="1" s="1"/>
  <c r="D7" i="1" l="1"/>
  <c r="D6" i="1" l="1"/>
</calcChain>
</file>

<file path=xl/sharedStrings.xml><?xml version="1.0" encoding="utf-8"?>
<sst xmlns="http://schemas.openxmlformats.org/spreadsheetml/2006/main" count="109" uniqueCount="101">
  <si>
    <t>№ п.п.</t>
  </si>
  <si>
    <t>Код бюджетной классификации расходов</t>
  </si>
  <si>
    <t>Сумма
(тысяч рублей)</t>
  </si>
  <si>
    <t>Обоснование</t>
  </si>
  <si>
    <t>2021 год</t>
  </si>
  <si>
    <t>2022 год</t>
  </si>
  <si>
    <t>2023 год</t>
  </si>
  <si>
    <t>ИТОГО</t>
  </si>
  <si>
    <t>Изменения по доходам</t>
  </si>
  <si>
    <t>Безвозмездные поступления</t>
  </si>
  <si>
    <t>Приложение 1 к Пояснительной записке. Таблица поправок по изменению доходов</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</si>
  <si>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</si>
  <si>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987 2 02 45252 02 0000 150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</si>
  <si>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</si>
  <si>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за счет средств резервного фонда Правительства Российской Федерации</t>
  </si>
  <si>
    <t>986 2 02 49001 02 0000 150</t>
  </si>
  <si>
    <t>Субсидии бюджетам субъектов Российской Федерации на обеспечение комплексного развития сельских территорий</t>
  </si>
  <si>
    <t>075 2 02 25576 02 0000 150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</si>
  <si>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</si>
  <si>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075 2 02 25259 02 0000 150 </t>
  </si>
  <si>
    <t xml:space="preserve">Субсидии бюджетам субъектов РФ на ликвидацию несанкционированных свалок в границах городов и наиболее опасных объектов накопленного экологического вреда окружающей среде
</t>
  </si>
  <si>
    <t>253 202 25242 02 0000 150</t>
  </si>
  <si>
    <t>974 2 02 35432 02 0000 150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</si>
  <si>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</si>
  <si>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961 2 02 27139 02 0000 150</t>
  </si>
  <si>
    <t>Письмо Министерства спорта Российской Федерации от 19.08.2021 года № АК-07-07/7132 о заключении дополнительного соглашения  к соглашению  о предоставлении субсидии бюджету субъекта Российской Федерации  из федерального бюджета  от 28.12.2020 года № 777-09-2020-085/1 и о принятии решения об отзыве предусмотренных на 2021 год объемов бюджетных ассигнований на строительство  объекта спорта  "Крытый футбольный манеж по адресу: Ленинградская область, г.Выборг, Ленинградское шоссе.</t>
  </si>
  <si>
    <t xml:space="preserve">Субсидии бюджетам на осуществление ежемесячных выплат на детей в возрасте от трех до семи лет включительно                                                                                                                                                                                              </t>
  </si>
  <si>
    <t>987 2 02 25302 02 0000 150</t>
  </si>
  <si>
    <t>Субвенции бюджетам на оплату жилищно-коммунальных услуг отдельным категориям граждан</t>
  </si>
  <si>
    <t>987 2 02 35250 02 0000 150</t>
  </si>
  <si>
    <t xml:space="preserve">987 2 02 49001 02 0000 150 </t>
  </si>
  <si>
    <t xml:space="preserve">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t>
  </si>
  <si>
    <t xml:space="preserve">970 2 02 35290 02 0000 150 </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</si>
  <si>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</si>
  <si>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Прочие безвозмездные поступления в бюджеты субъектов Российской Федерации</t>
  </si>
  <si>
    <t>068 2 02 49001 02 0000 150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</si>
  <si>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</si>
  <si>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</si>
  <si>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</si>
  <si>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</si>
  <si>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986 2 02 25423 02 0000 150</t>
  </si>
  <si>
    <t xml:space="preserve">  133 2 02 45141 02 0000 150 </t>
  </si>
  <si>
    <t xml:space="preserve">  133  2 02 45142 02 0000 150</t>
  </si>
  <si>
    <t>988 2 07 02030 02 0000 150</t>
  </si>
  <si>
    <t>985 2 02 15549 02 0000 150</t>
  </si>
  <si>
    <t>В соответствии с распоряжением Правительства Российской Федерации от 08.06.2021 № 1509-р на поощрение региональных (муниципальных) управленческих команд за достижение показателей деятельности органов исполнительной власти субъектов  Российской Федерации</t>
  </si>
  <si>
    <t>В соответствии с распоряжением Правительства Российской Федерации от 08.06.2021 № 1509-р дотации (гранты) за достижение показателей деятельности органов исполнительной власти субъекта Российской Федерации</t>
  </si>
  <si>
    <t>075 2 02 25508 02 0000 150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</si>
  <si>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</si>
  <si>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987 2 02 35573 02 0000 150</t>
  </si>
  <si>
    <t>В соответствии с распоряжением Правительства Российской Федерации от 10.08.2021 №2205-р "О распределении в 2021 году не распределенной между субъектами Российской Федерации субвенции, предоставляемой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</si>
  <si>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В соответствии с распоряжением Правительства Российской Федерацииот 24.07.2021 № 2061-р "О выделении из резервного фонда Правительства РФ в 2021 году бюджетных ассигнований на предоставление иных межбюджетных трансфертов бюджетам субъектов РФ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РФ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рамках реализации государственной программы Российской Федерации "Развитие образования"</t>
  </si>
  <si>
    <t xml:space="preserve">В соответствии с распоряжением Правительства Российской Федерации от 25.08.2021 № 2352-р "О внесении изменений в распределение объемов субсидий бюджетам субъектов Российской Федерации на стимулирование увеличения производства масличных культур на 2021 год и на плановый период 2022 и 2023 годов"
</t>
  </si>
  <si>
    <t xml:space="preserve">В соответствии с Соглашением о взаимодействии при использовании автомобильных дорог общего пользования регионального значения ЛО и принятии мер по обеспечению безопасности дорожного движения на автомобильных дорогах общего пользования регионального значения ЛО от 5 августа 2021 года и Договором на финансовое обеспечение дорожной деятельности Правительства ЛО с ООО «Китайская Национальная Химическая Инженерная и Строительная Корпорация Севен» от 9 августа 2021 года на сумму в 2021г. - 550,0 млн. руб., в 2022г. - 450,0 млн. руб. и Соглашением о взаимодействии при использовании автомобильных дорог общего пользования регионального значения ЛО и принятии мер по обеспечению безопасности дорожного движения на автомобильных дорогах общего пользования регионального значения ЛО от 13 августа 2021 года и Договором пожертвования с ООО «РусХимАльянс» от 13 августа 2021 года на сумму в 2021г. - 1,0 млрд. руб. Бюджетные ассигнования направлены на финансирование объектов ремонта автомобильных дорог общего пользования регионального и межмуниципального значения в Кингисеппском р-не ЛО 
</t>
  </si>
  <si>
    <t>В соответствии с Дополнительным соглашением с Минстроем РФ от 11.06.2021 №069-092021-053/3; Сокращаются средства областного бюджета исходя из уровня софинансирования, установленного соглашением равного 31,32% общая сумма экономии составляет-11009355,04 руб. (средства ФБ-3448130,0 руб., средства ОБ-75611225,04 руб.)</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</si>
  <si>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</si>
  <si>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987 2 02 35380 02 0000 150</t>
  </si>
  <si>
    <t>ИТОГО, в том числе:</t>
  </si>
  <si>
    <t xml:space="preserve">федеральный бюджет </t>
  </si>
  <si>
    <t>бюджет Пенсионного фонда</t>
  </si>
  <si>
    <t xml:space="preserve">Предоставление негосударственными организациями грантов для получателей средств бюджетов субъектов Российской Федерации
</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</si>
  <si>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</si>
  <si>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938 2 04 0201 0 02 0 000 150</t>
  </si>
  <si>
    <t>прочие безвозмездные (гранты)</t>
  </si>
  <si>
    <t>прочие (пожертвования)</t>
  </si>
  <si>
    <t xml:space="preserve">В связи с фактическим поступлением средств из бюджета Пенсионного фонда Российской Федерации                                                               </t>
  </si>
  <si>
    <t>Увеличение расходов на оплату труда с начислениями фактически принятых помощников</t>
  </si>
  <si>
    <t xml:space="preserve">Дополнительное соглашение с Минприроды РФ от 06.07.2021 №051-09-2021-004/1 (экономия по результатам конкурсных процедур) </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</si>
  <si>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</si>
  <si>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029 2 02 49001 02 0000 150
</t>
  </si>
  <si>
    <t>029 2 07 02 01 0 02 0000 150</t>
  </si>
  <si>
    <t xml:space="preserve">В соответствии с распоряжением Правительства Российской Федерации от 16.09.2021 № 2579-р "О внесении изменений в распределение субвенций на осуществление полномочий по обеспечению жильем отдельных категорий граждан, установленных ФЗ "О ветеранах", в соответствии с Указом Президента РФ от 07.05.2008 N 714 "Об обеспечении жильем ветеранов Великой Отечественной войны 1941 - 1945 годов", бюджетам субъектов Российской Федерации на 2021 год и на плановый период 2022 и 2023 годов"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</si>
  <si>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</si>
  <si>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984 2 02 35134 02 0000 150
</t>
  </si>
  <si>
    <t xml:space="preserve">Субсидии бюджетам субъектов Российской Федерации на поддержку отрасли культуры
</t>
  </si>
  <si>
    <t>962 2 02 25519 02 0000 150</t>
  </si>
  <si>
    <t>В соответствии с распоряжением Правительства Российской Федерации от 06.09.2021 № 2463-р "О выделении Минкультуры России из резервного фонда Правительства Российской Федерации в 2021 году бюджетных ассигнований"</t>
  </si>
  <si>
    <t>Субсидии бюджетам субъектов Российской Федерации на обустройство контейнерных площадок для раздельного накопления твердых коммунальных отходов</t>
  </si>
  <si>
    <t xml:space="preserve">253 2 02 25269 02 0000 150  </t>
  </si>
  <si>
    <t xml:space="preserve">В соответствии с распоряжением Правительства Российской Федерации от 01.10.2021 № 2759-р "О распределении субсидий, предоставляемых в 2021 году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проектов, обеспечивающих достижение целей, показателей и результатов 
федерального проекта "Комплексная система обращения с твердыми коммунальными отходами", входящего в состав национального проекта "Экология" </t>
  </si>
  <si>
    <t xml:space="preserve">Субсидии бюджетам субъектов Российской Федерации на реализацию программ формирования современной городской среды
</t>
  </si>
  <si>
    <t xml:space="preserve">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</si>
  <si>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984 2 02 25555 02 0000 150</t>
  </si>
  <si>
    <t>Договор о предоставлении гранта Президента Российской Федерации на развитие гражданского общества от 14.05.2021 № Р21-47-1 в целях софинансирования расходов на оказание на конкурсной основе поддержки социально ориентированным некоммерческим организациям</t>
  </si>
  <si>
    <t>Договор о предоставлении финансовой поддержки Фонда "История Отечества" от 01.04.2021 № 4/2021/ФП-ОП  в целях историко-просветительского онлайн-проекта "Будни, опаленные войной. 1941-1945 гг." (Архивные документы Ленинградской области).</t>
  </si>
  <si>
    <t xml:space="preserve">В соответствии с распоряжением Правительства Российской Федерации от 16.06.2021 № 1622-р, уведомлением Минфина РФ от 24.06.2021 № 410-2021-3-019, дополнительным соглашением к соглашению о предоставлении иного межбюджетного трансферта, имеющего целевое назначение, из федерального бюджета бюджету субъекта Российской Федерации от 25.12.2020 № 108-17-2021-007 от 23.07.2021 № 108-17-2021-007/2, заключенным между Федеральным дорожным агентством и Правительством ЛО.  В соответствии с распоряжением Правительства Российской Федерации от 28.07.2021 № 2077-р, уведомлением Минфина РФ от 17 августа 2021 г. № 410-2021-3-019/002. Бюджетные ассигнования направлены на финансирование объекта: «Строительство мостового перехода через реку Волхов на подъезде к г. Кириши в Киришском районе Ленинградской области»
</t>
  </si>
  <si>
    <t xml:space="preserve">В соответствии с распоряжением Правительства Российской Федерации от 30.06.2021 № 1769-р, уведомлением Минфина РФ от 09.07.2021 № 410-2021-3-019/001, дополнительным соглашением к соглашению о предоставлении иного межбюджетного трансферта, имеющего целевое назначение, из федерального бюджета бюджету субъекта
Российской Федерации от 25.12.2020 № 108-17-2021-007 от 23.07.2021 № 108-17-2021-007/2, заключенным между Федеральным дорожным агентством и Правительством ЛО на увеличение протяженности автомобильных дорог регионального или межмуниципального и местного значения, соответствующих нормативным требованиям к транспортно-эксплуатационным показателям, в том числе улично-дорожной сети городских агломераций, не менее чем на 35,3 км. Бюджетные ассигнования направлены на финансирование мероприятий по ремонту автомобильных дорог общего пользования регионального и межмуниципального значения
</t>
  </si>
  <si>
    <t xml:space="preserve">Дополнительное соглашение с Минсельхозом России от 11.06.2021  № 082-09-2020-304/5 к Соглашению о предоставлении субсидии из федерального бюджета бюджету субъекта Российской Федерации от 23.12.2019 № 082-09-2020-304 </t>
  </si>
  <si>
    <t xml:space="preserve">В соответствии с распоряжением Правительства Российской Федерации от 31.08.2021 № 2414-р "О выделении Минсельхозу России в 2021 году из резервного фонда Правительства Российской Федерации бюджетные ассигнования для предоставления из федерального бюджета субсидий бюджетам субъектов Российской Федерации на софинансирование расходных обязательств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</si>
  <si>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Субсидии бюджетам  cубъектов Российской Федерации на поддержку сельскохозяйственного производства по отдельным подотраслям растениеводства и животноводства
</t>
  </si>
  <si>
    <t>В соответствии с распоряжением Правительства Российской Федерации от 15.09.2021 №2573-р «О внесении изменений в распределение субвенций на социальные выплаты безработным гражданам в соответствии с Законом Российской Федерации от 19 апреля 1991 года №1032-1 «О занятости населения в Российской Федерации» бюджетам субъектов Российской Федерации и бюджету города Байконура на 2021 год и на плановый период 2022 и 2023 годов».</t>
  </si>
  <si>
    <t xml:space="preserve">В соответствии с распоряжением Правительства Российской Федерации от 08.07.2021 № 1851-р «Об утверждении изменений, которые вносятся в распределение объемов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переданных полномочий Российской Федерации субъектам Российской Федерации в области лесных отношений на 2021 год и на плановый период 2022 и 2023 годов» </t>
  </si>
  <si>
    <t xml:space="preserve">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</si>
  <si>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В соответствии с распоряжением Правительства Российской Федерации от 01.07.2021 №1792-р "О выделении из резервного фонда Правительства Российской Федерации в 2021 году бюджетных ассигнований на предоставление иных межбюджетных трансфертов, имеющих целевое назначение, из федерального бюджета бюджетам субъектов Российской Федерации в целях софинансирования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В соответствии с распоряжением Правительства Российской Федерации от 09.07.2021 №1869-р "О выделении в 2021 году бюджетных ассигнований на предоставление из федерального бюджета иных межбюджетных трансфертов бюджетам субъектов Российской Федерации и г. Байконура в целях финансового обеспечения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В соответствии с распоряжением Правительства Российской Федерации от 30.06.2021 № 1768-р "О выделении Минздраву России бюджетных ассигнований";
В соответствии с распоряжением Правительства Российской Федерации от 20.07.2021 № 1997-р "О выделении из резервного фонда Правительства Российской Федерации в 2021 году бюджетных ассигнований Минздраву России на предоставление из федерального бюджета иных межбюджетных трансфертов бюджетам субъектов РФ и бюджету г. Байконура в целях финансового обеспечения расходных обязательств субъектов РФ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t>
  </si>
  <si>
    <t>В соответствии с распоряжением Правительства Российской Федерации от 19.06.2021 № 1665-р "Об утверждении распределения субсидий, предоставляемых в 2021 году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</si>
  <si>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В соответствии с распоряжением Правительства Российской Федерации от 23.08.2021 № 2327-р «О выделении из резервного фонда Правительства Российской Федерации в 2021 году бюджетных ассигнований Минздраву России на предоставление иных межбюджетных трансфертов, имеющих целевое назначение, из федерального бюджета бюджетам субъектов Российской Федерации на финансовое обеспечение выплат стимулирующего характера медицинским работникам и расходов, связанных с оплатой отпусков и выплатой компенсации за неиспользованные отпуска медицинским работникам»</t>
  </si>
  <si>
    <t>В соответствии с распоряжением Правительства Российской Федерации от 10.08.2021 № 2207-р «О внесении изменений в распределение субвенций на оплату жилищно-коммунальных услуг отдельным категориям граждан бюджетам субъектов Российской Федерации и бюджету города Байконура на 2021 год и на плановый период 2022 и 2023 годов, утвержденное приложением 33 (таблица 138) к Федеральному закону «О федеральном бюджете на 2021 год и на плановый период 2022 и 2023 годов», в части 2021 года», уведомление №410-2021-2-005/001 от 17.08.2021</t>
  </si>
  <si>
    <t>В соответствии с распоряжением Правительства Российской Федерации от 19.06.2021 года № 1666-р «Об утверждении распределения субсидий, предоставляемых в 2021 году из федерального бюджета бюджетам субъектов Российской Федерации в целях софинансирования расходных обязательств субъектов Российской Федерации, связанных с осуществлением ежемесячной денежной выплаты на ребенка в возрасте от 3 до 7 лет включительно, в рамках государственной программы Российской Федерации «Социальная поддержка граждан», уведомление №410-2021-1-014/001 от 22.06.2021;
Распоряжения Правительства Российской Федерации от 23.08.2021 №2297-р «О внесении изменений в распоряжение Правительства Российской Федерации от 19 июня 2021 №1666-р», уведомление №410-2021-1-014/002 от 30.08.2021</t>
  </si>
  <si>
    <t>В соответствии с распоряжением Правительства Российской Федерации от 01.07.2021 № 1791-р «О выделении из резервного фонда Правительства Российской Федерации в 2021 году бюджетных ассигнований на предоставление иных межбюджетных трансфертов, имеющих целевое назначение, из федерального бюджета бюджетам субъектов Российской Федерации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t>
  </si>
  <si>
    <t xml:space="preserve">В соответствии с распоряжением Правительства Российской Федерации от 16.09.2021 № 2585-р «О внесении изменений в распределение субвенций на выполнение полномочий Российской Федерации по осуществлению ежемесячной выплаты в связи с рождением (усыновлением) первого ребенка бюджетам субъектов Российской Федерации и бюджету города Байконура на 2021 год и на плановый период 2022 и 2023 годов», в части 2021 года».                                     </t>
  </si>
  <si>
    <t>В соответствии с распоряжением Правительства Российской Федерации от 16.09.2021 № 2586-р «О внесении изменений в распределение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бюджетам субъектов Российской Федерации и бюджету города Байконура на 2021 год и на плановый период 2022 и 2023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</si>
</sst>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quot;р.&quot;_-;\-* #,##0.00&quot;р.&quot;_-;_-* &quot;-&quot;??&quot;р.&quot;_-;_-@_-"/>
    <numFmt numFmtId="166" formatCode="_-* #,##0.00_р_._-;\-* #,##0.00_р_._-;_-* &quot;-&quot;??_р_._-;_-@_-"/>
  </numFmts>
  <fonts count="10" x14ac:knownFonts="1">
    <font>
      <sz val="10"/>
      <name val="Arial"/>
      <charset val="204"/>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0"/>
      <name val="Arial"/>
      <family val="2"/>
      <charset val="204"/>
    </font>
    <font>
      <sz val="14"/>
      <color theme="1"/>
      <name val="Calibri"/>
      <family val="2"/>
      <charset val="204"/>
      <scheme val="minor"/>
    </font>
    <font>
      <b/>
      <sz val="14"/>
      <name val="Times New Roman"/>
      <family val="1"/>
      <charset val="204"/>
    </font>
    <font>
      <sz val="12"/>
      <color indexed="0"/>
      <name val="Times New Roman"/>
      <family val="1"/>
      <charset val="204"/>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5">
    <xf numFmtId="0" fontId="0" fillId="0" borderId="0"/>
    <xf numFmtId="0" fontId="2"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1" fillId="0" borderId="0"/>
    <xf numFmtId="0" fontId="5" fillId="0" borderId="0"/>
    <xf numFmtId="166" fontId="5" fillId="0" borderId="0" applyFont="0" applyFill="0" applyBorder="0" applyAlignment="0" applyProtection="0"/>
    <xf numFmtId="166" fontId="5" fillId="0" borderId="0" applyFont="0" applyFill="0" applyBorder="0" applyAlignment="0" applyProtection="0"/>
  </cellStyleXfs>
  <cellXfs count="52">
    <xf numFmtId="0" fontId="0" fillId="0" borderId="0" xfId="0"/>
    <xf numFmtId="0" fontId="3" fillId="0" borderId="0" xfId="1" applyFont="1"/>
    <xf numFmtId="0" fontId="3" fillId="0" borderId="0" xfId="1" applyFont="1" applyAlignment="1">
      <alignment horizontal="center" vertical="top"/>
    </xf>
    <xf numFmtId="0" fontId="3" fillId="0" borderId="0" xfId="1" applyFont="1" applyAlignment="1">
      <alignment horizontal="left" vertical="top"/>
    </xf>
    <xf numFmtId="164" fontId="3" fillId="0" borderId="0" xfId="1" applyNumberFormat="1" applyFont="1" applyAlignment="1">
      <alignment horizontal="center"/>
    </xf>
    <xf numFmtId="0" fontId="3" fillId="0" borderId="1" xfId="0" applyFont="1" applyBorder="1" applyAlignment="1">
      <alignment horizontal="center" vertical="top" wrapText="1"/>
    </xf>
    <xf numFmtId="0" fontId="4" fillId="2" borderId="1" xfId="1" applyFont="1" applyFill="1" applyBorder="1" applyAlignment="1">
      <alignment horizontal="center" vertical="top"/>
    </xf>
    <xf numFmtId="0" fontId="4" fillId="2" borderId="1" xfId="1" applyFont="1" applyFill="1" applyBorder="1" applyAlignment="1">
      <alignment horizontal="center" vertical="top" wrapText="1"/>
    </xf>
    <xf numFmtId="0" fontId="4" fillId="2" borderId="1" xfId="1" applyFont="1" applyFill="1" applyBorder="1" applyAlignment="1">
      <alignment horizontal="center"/>
    </xf>
    <xf numFmtId="0" fontId="4" fillId="0" borderId="0" xfId="1" applyFont="1"/>
    <xf numFmtId="4" fontId="3" fillId="3" borderId="1" xfId="1" applyNumberFormat="1" applyFont="1" applyFill="1" applyBorder="1" applyAlignment="1">
      <alignment horizontal="center" vertical="top"/>
    </xf>
    <xf numFmtId="4" fontId="3" fillId="3" borderId="1" xfId="1" applyNumberFormat="1" applyFont="1" applyFill="1" applyBorder="1" applyAlignment="1">
      <alignment horizontal="left" vertical="top" wrapText="1"/>
    </xf>
    <xf numFmtId="164" fontId="3" fillId="3" borderId="1" xfId="1" applyNumberFormat="1" applyFont="1" applyFill="1" applyBorder="1" applyAlignment="1">
      <alignment horizontal="center" vertical="top" wrapText="1"/>
    </xf>
    <xf numFmtId="4" fontId="3" fillId="0" borderId="0" xfId="1" applyNumberFormat="1" applyFont="1"/>
    <xf numFmtId="0" fontId="3" fillId="0" borderId="1" xfId="1" applyNumberFormat="1" applyFont="1" applyFill="1" applyBorder="1" applyAlignment="1">
      <alignment horizontal="center" vertical="top"/>
    </xf>
    <xf numFmtId="164" fontId="3" fillId="0" borderId="1" xfId="1" applyNumberFormat="1" applyFont="1" applyFill="1" applyBorder="1" applyAlignment="1">
      <alignment horizontal="center" vertical="top" wrapText="1"/>
    </xf>
    <xf numFmtId="4" fontId="3" fillId="0" borderId="0" xfId="1" applyNumberFormat="1" applyFont="1" applyFill="1"/>
    <xf numFmtId="0" fontId="4" fillId="0" borderId="1" xfId="1" applyNumberFormat="1" applyFont="1" applyBorder="1" applyAlignment="1">
      <alignment horizontal="center" vertical="center"/>
    </xf>
    <xf numFmtId="164" fontId="4" fillId="0" borderId="1" xfId="1" applyNumberFormat="1" applyFont="1" applyFill="1" applyBorder="1" applyAlignment="1">
      <alignment horizontal="center" vertical="top" wrapText="1"/>
    </xf>
    <xf numFmtId="0" fontId="4" fillId="0" borderId="0" xfId="1" applyFont="1" applyBorder="1"/>
    <xf numFmtId="164" fontId="4" fillId="2" borderId="1" xfId="1" applyNumberFormat="1" applyFont="1" applyFill="1" applyBorder="1" applyAlignment="1">
      <alignment horizontal="center" vertical="top" wrapText="1"/>
    </xf>
    <xf numFmtId="0" fontId="4" fillId="0" borderId="0" xfId="1" applyFont="1" applyAlignment="1">
      <alignment horizontal="left" vertical="top"/>
    </xf>
    <xf numFmtId="164" fontId="4" fillId="0" borderId="0" xfId="1" applyNumberFormat="1" applyFont="1"/>
    <xf numFmtId="0" fontId="4" fillId="0" borderId="0" xfId="0" applyFont="1" applyAlignment="1">
      <alignment horizontal="left" vertical="top"/>
    </xf>
    <xf numFmtId="164" fontId="4" fillId="0" borderId="0" xfId="1" applyNumberFormat="1" applyFont="1" applyAlignment="1">
      <alignment horizontal="center"/>
    </xf>
    <xf numFmtId="4" fontId="3" fillId="0" borderId="1" xfId="1" applyNumberFormat="1" applyFont="1" applyFill="1" applyBorder="1" applyAlignment="1">
      <alignment horizontal="left" vertical="top" wrapText="1"/>
    </xf>
    <xf numFmtId="0" fontId="4" fillId="0" borderId="1" xfId="1" applyNumberFormat="1" applyFont="1" applyFill="1" applyBorder="1" applyAlignment="1">
      <alignment horizontal="center" vertical="center"/>
    </xf>
    <xf numFmtId="0" fontId="4" fillId="0" borderId="1" xfId="0" applyFont="1" applyBorder="1" applyAlignment="1">
      <alignment horizontal="center" vertical="top"/>
    </xf>
    <xf numFmtId="0" fontId="3" fillId="0" borderId="1" xfId="1" applyFont="1" applyBorder="1" applyAlignment="1">
      <alignment horizontal="center" vertical="top"/>
    </xf>
    <xf numFmtId="49" fontId="4" fillId="0" borderId="1" xfId="1" applyNumberFormat="1" applyFont="1" applyFill="1" applyBorder="1" applyAlignment="1">
      <alignment horizontal="center" vertical="top" wrapText="1"/>
    </xf>
    <xf numFmtId="0" fontId="4" fillId="0" borderId="1" xfId="1" applyNumberFormat="1" applyFont="1" applyFill="1" applyBorder="1" applyAlignment="1">
      <alignment horizontal="center" vertical="top"/>
    </xf>
    <xf numFmtId="0" fontId="4" fillId="0" borderId="1" xfId="1" applyNumberFormat="1" applyFont="1" applyBorder="1" applyAlignment="1">
      <alignment horizontal="center" vertical="top"/>
    </xf>
    <xf numFmtId="4" fontId="4" fillId="0" borderId="0" xfId="1" applyNumberFormat="1" applyFont="1" applyFill="1"/>
    <xf numFmtId="0" fontId="4" fillId="0" borderId="1" xfId="1" applyFont="1" applyFill="1" applyBorder="1" applyAlignment="1">
      <alignment horizontal="center" vertical="top"/>
    </xf>
    <xf numFmtId="0" fontId="4" fillId="0" borderId="1" xfId="1" applyFont="1" applyBorder="1" applyAlignment="1">
      <alignment horizontal="center" vertical="top"/>
    </xf>
    <xf numFmtId="49" fontId="4" fillId="0" borderId="1" xfId="1" applyNumberFormat="1" applyFont="1" applyBorder="1" applyAlignment="1">
      <alignment horizontal="center" vertical="top"/>
    </xf>
    <xf numFmtId="164" fontId="4" fillId="0" borderId="1" xfId="1" applyNumberFormat="1" applyFont="1" applyBorder="1" applyAlignment="1">
      <alignment horizontal="center" vertical="top"/>
    </xf>
    <xf numFmtId="164" fontId="4" fillId="0" borderId="1" xfId="1" applyNumberFormat="1" applyFont="1" applyFill="1" applyBorder="1" applyAlignment="1">
      <alignment horizontal="center" vertical="top"/>
    </xf>
    <xf numFmtId="164" fontId="4" fillId="0" borderId="1" xfId="1" applyNumberFormat="1" applyFont="1" applyFill="1" applyBorder="1" applyAlignment="1">
      <alignment horizontal="left" vertical="top" wrapText="1"/>
    </xf>
    <xf numFmtId="0" fontId="4" fillId="0" borderId="1" xfId="12" applyFont="1" applyFill="1" applyBorder="1" applyAlignment="1">
      <alignment horizontal="center" vertical="top"/>
    </xf>
    <xf numFmtId="49" fontId="8" fillId="0" borderId="1" xfId="0" applyNumberFormat="1" applyFont="1" applyFill="1" applyBorder="1" applyAlignment="1">
      <alignment horizontal="left" vertical="top" wrapText="1"/>
    </xf>
    <xf numFmtId="164" fontId="4" fillId="0" borderId="1" xfId="1" applyNumberFormat="1" applyFont="1" applyFill="1" applyBorder="1" applyAlignment="1">
      <alignment vertical="top" wrapText="1"/>
    </xf>
    <xf numFmtId="164" fontId="3" fillId="0" borderId="0" xfId="1" applyNumberFormat="1" applyFont="1"/>
    <xf numFmtId="0" fontId="4" fillId="0" borderId="1" xfId="12" applyFont="1" applyFill="1" applyBorder="1" applyAlignment="1">
      <alignment horizontal="center" vertical="top" wrapText="1"/>
    </xf>
    <xf numFmtId="0" fontId="4" fillId="0" borderId="1" xfId="0" applyFont="1" applyFill="1" applyBorder="1" applyAlignment="1">
      <alignment horizontal="center" vertical="top"/>
    </xf>
    <xf numFmtId="164" fontId="9" fillId="0" borderId="1" xfId="1" applyNumberFormat="1" applyFont="1" applyFill="1" applyBorder="1" applyAlignment="1">
      <alignment horizontal="left" vertical="top" wrapText="1"/>
    </xf>
    <xf numFmtId="0" fontId="7" fillId="0" borderId="0" xfId="1" applyFont="1" applyFill="1" applyAlignment="1">
      <alignment horizontal="center" vertic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164" fontId="3" fillId="0" borderId="1" xfId="1" applyNumberFormat="1" applyFont="1" applyBorder="1" applyAlignment="1">
      <alignment horizontal="center" wrapText="1"/>
    </xf>
    <xf numFmtId="164" fontId="3" fillId="0" borderId="1" xfId="1" applyNumberFormat="1" applyFont="1" applyBorder="1" applyAlignment="1">
      <alignment horizontal="center"/>
    </xf>
  </cellXfs>
  <cellStyles count="15">
    <cellStyle name="Денежный 2" xfId="3"/>
    <cellStyle name="Обычный" xfId="0" builtinId="0"/>
    <cellStyle name="Обычный 2" xfId="4"/>
    <cellStyle name="Обычный 2 2" xfId="2"/>
    <cellStyle name="Обычный 2 2 2" xfId="5"/>
    <cellStyle name="Обычный 3" xfId="6"/>
    <cellStyle name="Обычный 3 2" xfId="7"/>
    <cellStyle name="Обычный 3 3" xfId="8"/>
    <cellStyle name="Обычный 4" xfId="9"/>
    <cellStyle name="Обычный 5" xfId="10"/>
    <cellStyle name="Обычный 6" xfId="11"/>
    <cellStyle name="Обычный 7" xfId="12"/>
    <cellStyle name="Обычный_АПК" xfId="1"/>
    <cellStyle name="Финансовый 2" xfId="13"/>
    <cellStyle name="Финансовый 3"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8"/>
  <sheetViews>
    <sheetView tabSelected="1" topLeftCell="A37" zoomScaleNormal="100" zoomScaleSheetLayoutView="90" workbookViewId="0">
      <selection activeCell="D45" sqref="D45:F45"/>
    </sheetView>
  </sheetViews>
  <sheetFormatPr defaultRowHeight="15.75" x14ac:dyDescent="0.25"/>
  <cols>
    <col min="1" max="1" width="5.140625" style="2" customWidth="1"/>
    <col min="2" max="2" width="57.5703125" style="21" customWidth="1"/>
    <col min="3" max="3" width="34.85546875" style="22" customWidth="1"/>
    <col min="4" max="4" width="16.42578125" style="22" customWidth="1"/>
    <col min="5" max="6" width="16.42578125" style="23" customWidth="1"/>
    <col min="7" max="7" width="74.28515625" style="9" customWidth="1"/>
    <col min="8" max="16384" width="9.140625" style="9"/>
  </cols>
  <sheetData>
    <row r="1" spans="1:7" s="1" customFormat="1" ht="18.75" x14ac:dyDescent="0.25">
      <c r="A1" s="46" t="s">
        <v>10</v>
      </c>
      <c r="B1" s="46"/>
      <c r="C1" s="46"/>
      <c r="D1" s="46"/>
      <c r="E1" s="46"/>
      <c r="F1" s="46"/>
      <c r="G1" s="46"/>
    </row>
    <row r="2" spans="1:7" s="1" customFormat="1" x14ac:dyDescent="0.25">
      <c r="A2" s="2"/>
      <c r="B2" s="3"/>
      <c r="C2" s="4"/>
      <c r="D2" s="4"/>
      <c r="E2" s="3"/>
      <c r="F2" s="3"/>
      <c r="G2" s="4"/>
    </row>
    <row r="3" spans="1:7" s="1" customFormat="1" ht="32.25" customHeight="1" x14ac:dyDescent="0.25">
      <c r="A3" s="47" t="s">
        <v>0</v>
      </c>
      <c r="B3" s="49" t="s">
        <v>8</v>
      </c>
      <c r="C3" s="49" t="s">
        <v>1</v>
      </c>
      <c r="D3" s="50" t="s">
        <v>2</v>
      </c>
      <c r="E3" s="51"/>
      <c r="F3" s="51"/>
      <c r="G3" s="49" t="s">
        <v>3</v>
      </c>
    </row>
    <row r="4" spans="1:7" s="1" customFormat="1" ht="15.75" customHeight="1" x14ac:dyDescent="0.25">
      <c r="A4" s="48"/>
      <c r="B4" s="49"/>
      <c r="C4" s="49"/>
      <c r="D4" s="5" t="s">
        <v>4</v>
      </c>
      <c r="E4" s="5" t="s">
        <v>5</v>
      </c>
      <c r="F4" s="5" t="s">
        <v>6</v>
      </c>
      <c r="G4" s="49"/>
    </row>
    <row r="5" spans="1:7" x14ac:dyDescent="0.25">
      <c r="A5" s="6">
        <v>1</v>
      </c>
      <c r="B5" s="7">
        <v>2</v>
      </c>
      <c r="C5" s="8">
        <v>3</v>
      </c>
      <c r="D5" s="7">
        <v>4</v>
      </c>
      <c r="E5" s="8">
        <v>5</v>
      </c>
      <c r="F5" s="7">
        <v>6</v>
      </c>
      <c r="G5" s="8">
        <v>7</v>
      </c>
    </row>
    <row r="6" spans="1:7" s="13" customFormat="1" x14ac:dyDescent="0.25">
      <c r="A6" s="10"/>
      <c r="B6" s="11" t="s">
        <v>7</v>
      </c>
      <c r="C6" s="12"/>
      <c r="D6" s="12">
        <f>D7</f>
        <v>3651464.7000000007</v>
      </c>
      <c r="E6" s="12">
        <f>E7</f>
        <v>450000</v>
      </c>
      <c r="F6" s="12">
        <f>F7</f>
        <v>0</v>
      </c>
      <c r="G6" s="12"/>
    </row>
    <row r="7" spans="1:7" s="16" customFormat="1" x14ac:dyDescent="0.25">
      <c r="A7" s="14">
        <v>1</v>
      </c>
      <c r="B7" s="25" t="s">
        <v>9</v>
      </c>
      <c r="C7" s="15"/>
      <c r="D7" s="15">
        <f>SUM(D8:D38)</f>
        <v>3651464.7000000007</v>
      </c>
      <c r="E7" s="15">
        <f>SUM(E8:E38)</f>
        <v>450000</v>
      </c>
      <c r="F7" s="15">
        <f>SUM(F8:F38)</f>
        <v>0</v>
      </c>
      <c r="G7" s="15"/>
    </row>
    <row r="8" spans="1:7" s="16" customFormat="1" ht="206.25" customHeight="1" x14ac:dyDescent="0.25">
      <c r="A8" s="14"/>
      <c r="B8" s="38" t="s">
        <v>68</v>
      </c>
      <c r="C8" s="43" t="s">
        <v>69</v>
      </c>
      <c r="D8" s="18">
        <v>800000</v>
      </c>
      <c r="E8" s="18">
        <v>0</v>
      </c>
      <c r="F8" s="18">
        <v>0</v>
      </c>
      <c r="G8" s="38" t="s">
        <v>85</v>
      </c>
    </row>
    <row r="9" spans="1:7" s="16" customFormat="1" ht="234.75" customHeight="1" x14ac:dyDescent="0.25">
      <c r="A9" s="14"/>
      <c r="B9" s="38" t="s">
        <v>68</v>
      </c>
      <c r="C9" s="39" t="s">
        <v>69</v>
      </c>
      <c r="D9" s="18">
        <v>500000</v>
      </c>
      <c r="E9" s="18">
        <v>0</v>
      </c>
      <c r="F9" s="18">
        <v>0</v>
      </c>
      <c r="G9" s="38" t="s">
        <v>86</v>
      </c>
    </row>
    <row r="10" spans="1:7" s="16" customFormat="1" ht="270.75" customHeight="1" x14ac:dyDescent="0.25">
      <c r="A10" s="14"/>
      <c r="B10" s="38" t="s">
        <v>61</v>
      </c>
      <c r="C10" s="39" t="s">
        <v>70</v>
      </c>
      <c r="D10" s="18">
        <v>1550000</v>
      </c>
      <c r="E10" s="18">
        <v>450000</v>
      </c>
      <c r="F10" s="18">
        <v>0</v>
      </c>
      <c r="G10" s="38" t="s">
        <v>53</v>
      </c>
    </row>
    <row r="11" spans="1:7" s="16" customFormat="1" ht="204.75" x14ac:dyDescent="0.25">
      <c r="A11" s="17"/>
      <c r="B11" s="38" t="s">
        <v>14</v>
      </c>
      <c r="C11" s="18" t="s">
        <v>35</v>
      </c>
      <c r="D11" s="20">
        <v>17707.2</v>
      </c>
      <c r="E11" s="18">
        <v>0</v>
      </c>
      <c r="F11" s="18">
        <v>0</v>
      </c>
      <c r="G11" s="38" t="s">
        <v>51</v>
      </c>
    </row>
    <row r="12" spans="1:7" s="16" customFormat="1" ht="63" x14ac:dyDescent="0.25">
      <c r="A12" s="17"/>
      <c r="B12" s="38" t="s">
        <v>16</v>
      </c>
      <c r="C12" s="18" t="s">
        <v>17</v>
      </c>
      <c r="D12" s="18">
        <v>-408.7</v>
      </c>
      <c r="E12" s="18">
        <v>0</v>
      </c>
      <c r="F12" s="18">
        <v>0</v>
      </c>
      <c r="G12" s="38" t="s">
        <v>87</v>
      </c>
    </row>
    <row r="13" spans="1:7" s="16" customFormat="1" ht="94.5" x14ac:dyDescent="0.25">
      <c r="A13" s="17"/>
      <c r="B13" s="38" t="s">
        <v>18</v>
      </c>
      <c r="C13" s="27" t="s">
        <v>19</v>
      </c>
      <c r="D13" s="20">
        <v>2027.6</v>
      </c>
      <c r="E13" s="18">
        <v>0</v>
      </c>
      <c r="F13" s="18">
        <v>0</v>
      </c>
      <c r="G13" s="38" t="s">
        <v>52</v>
      </c>
    </row>
    <row r="14" spans="1:7" s="19" customFormat="1" ht="141.75" x14ac:dyDescent="0.25">
      <c r="A14" s="17"/>
      <c r="B14" s="38" t="s">
        <v>89</v>
      </c>
      <c r="C14" s="18" t="s">
        <v>47</v>
      </c>
      <c r="D14" s="20">
        <v>950.8</v>
      </c>
      <c r="E14" s="18">
        <v>0</v>
      </c>
      <c r="F14" s="18">
        <v>0</v>
      </c>
      <c r="G14" s="38" t="s">
        <v>88</v>
      </c>
    </row>
    <row r="15" spans="1:7" s="19" customFormat="1" ht="63" x14ac:dyDescent="0.25">
      <c r="A15" s="17"/>
      <c r="B15" s="38" t="s">
        <v>11</v>
      </c>
      <c r="C15" s="18" t="s">
        <v>42</v>
      </c>
      <c r="D15" s="18">
        <v>1204.5999999999999</v>
      </c>
      <c r="E15" s="18">
        <v>0</v>
      </c>
      <c r="F15" s="18">
        <v>0</v>
      </c>
      <c r="G15" s="38" t="s">
        <v>66</v>
      </c>
    </row>
    <row r="16" spans="1:7" s="16" customFormat="1" ht="78.75" x14ac:dyDescent="0.25">
      <c r="A16" s="26"/>
      <c r="B16" s="38" t="s">
        <v>33</v>
      </c>
      <c r="C16" s="33" t="s">
        <v>41</v>
      </c>
      <c r="D16" s="18">
        <v>1079.2</v>
      </c>
      <c r="E16" s="18">
        <v>0</v>
      </c>
      <c r="F16" s="18">
        <v>0</v>
      </c>
      <c r="G16" s="38" t="s">
        <v>66</v>
      </c>
    </row>
    <row r="17" spans="1:7" s="16" customFormat="1" ht="69" customHeight="1" x14ac:dyDescent="0.25">
      <c r="A17" s="17"/>
      <c r="B17" s="38" t="s">
        <v>20</v>
      </c>
      <c r="C17" s="27" t="s">
        <v>21</v>
      </c>
      <c r="D17" s="20">
        <v>-15623.9</v>
      </c>
      <c r="E17" s="18">
        <v>0</v>
      </c>
      <c r="F17" s="18">
        <v>0</v>
      </c>
      <c r="G17" s="38" t="s">
        <v>67</v>
      </c>
    </row>
    <row r="18" spans="1:7" s="16" customFormat="1" ht="150" customHeight="1" x14ac:dyDescent="0.25">
      <c r="A18" s="26"/>
      <c r="B18" s="38" t="s">
        <v>77</v>
      </c>
      <c r="C18" s="44" t="s">
        <v>78</v>
      </c>
      <c r="D18" s="18">
        <v>5182.2</v>
      </c>
      <c r="E18" s="18">
        <v>0</v>
      </c>
      <c r="F18" s="18">
        <v>0</v>
      </c>
      <c r="G18" s="38" t="s">
        <v>79</v>
      </c>
    </row>
    <row r="19" spans="1:7" s="19" customFormat="1" ht="63.75" customHeight="1" x14ac:dyDescent="0.25">
      <c r="A19" s="17"/>
      <c r="B19" s="38" t="s">
        <v>60</v>
      </c>
      <c r="C19" s="20" t="s">
        <v>62</v>
      </c>
      <c r="D19" s="18">
        <v>20000</v>
      </c>
      <c r="E19" s="18">
        <v>0</v>
      </c>
      <c r="F19" s="18">
        <v>0</v>
      </c>
      <c r="G19" s="38" t="s">
        <v>83</v>
      </c>
    </row>
    <row r="20" spans="1:7" s="16" customFormat="1" ht="126" x14ac:dyDescent="0.25">
      <c r="A20" s="17"/>
      <c r="B20" s="38" t="s">
        <v>23</v>
      </c>
      <c r="C20" s="29" t="s">
        <v>24</v>
      </c>
      <c r="D20" s="18">
        <v>-74836.399999999994</v>
      </c>
      <c r="E20" s="18">
        <v>0</v>
      </c>
      <c r="F20" s="18">
        <v>0</v>
      </c>
      <c r="G20" s="38" t="s">
        <v>25</v>
      </c>
    </row>
    <row r="21" spans="1:7" s="16" customFormat="1" ht="63" x14ac:dyDescent="0.25">
      <c r="A21" s="17"/>
      <c r="B21" s="38" t="s">
        <v>74</v>
      </c>
      <c r="C21" s="29" t="s">
        <v>75</v>
      </c>
      <c r="D21" s="18">
        <v>4983.5</v>
      </c>
      <c r="E21" s="18">
        <v>0</v>
      </c>
      <c r="F21" s="18">
        <v>0</v>
      </c>
      <c r="G21" s="38" t="s">
        <v>76</v>
      </c>
    </row>
    <row r="22" spans="1:7" s="32" customFormat="1" ht="111.75" customHeight="1" x14ac:dyDescent="0.25">
      <c r="A22" s="30"/>
      <c r="B22" s="38" t="s">
        <v>31</v>
      </c>
      <c r="C22" s="18" t="s">
        <v>32</v>
      </c>
      <c r="D22" s="18">
        <f>-184075.9+(-367973.9)</f>
        <v>-552049.80000000005</v>
      </c>
      <c r="E22" s="18">
        <v>0</v>
      </c>
      <c r="F22" s="18">
        <v>0</v>
      </c>
      <c r="G22" s="38" t="s">
        <v>90</v>
      </c>
    </row>
    <row r="23" spans="1:7" s="19" customFormat="1" ht="141.75" x14ac:dyDescent="0.25">
      <c r="A23" s="26"/>
      <c r="B23" s="38" t="s">
        <v>92</v>
      </c>
      <c r="C23" s="27" t="s">
        <v>22</v>
      </c>
      <c r="D23" s="18">
        <v>20431</v>
      </c>
      <c r="E23" s="18">
        <v>0</v>
      </c>
      <c r="F23" s="18">
        <v>0</v>
      </c>
      <c r="G23" s="38" t="s">
        <v>91</v>
      </c>
    </row>
    <row r="24" spans="1:7" ht="94.5" x14ac:dyDescent="0.25">
      <c r="A24" s="28"/>
      <c r="B24" s="38" t="s">
        <v>80</v>
      </c>
      <c r="C24" s="29" t="s">
        <v>82</v>
      </c>
      <c r="D24" s="18">
        <v>-3448.1</v>
      </c>
      <c r="E24" s="18">
        <v>0</v>
      </c>
      <c r="F24" s="18">
        <v>0</v>
      </c>
      <c r="G24" s="38" t="s">
        <v>54</v>
      </c>
    </row>
    <row r="25" spans="1:7" ht="131.25" customHeight="1" x14ac:dyDescent="0.25">
      <c r="A25" s="28"/>
      <c r="B25" s="38" t="s">
        <v>72</v>
      </c>
      <c r="C25" s="29" t="s">
        <v>73</v>
      </c>
      <c r="D25" s="18">
        <v>-19068.8</v>
      </c>
      <c r="E25" s="18">
        <v>0</v>
      </c>
      <c r="F25" s="18">
        <v>0</v>
      </c>
      <c r="G25" s="38" t="s">
        <v>71</v>
      </c>
    </row>
    <row r="26" spans="1:7" s="19" customFormat="1" ht="63" customHeight="1" x14ac:dyDescent="0.25">
      <c r="A26" s="28"/>
      <c r="B26" s="38" t="s">
        <v>81</v>
      </c>
      <c r="C26" s="27" t="s">
        <v>44</v>
      </c>
      <c r="D26" s="18">
        <v>148799.4</v>
      </c>
      <c r="E26" s="18">
        <v>0</v>
      </c>
      <c r="F26" s="18">
        <v>0</v>
      </c>
      <c r="G26" s="38" t="s">
        <v>45</v>
      </c>
    </row>
    <row r="27" spans="1:7" s="19" customFormat="1" ht="63" customHeight="1" x14ac:dyDescent="0.25">
      <c r="A27" s="28"/>
      <c r="B27" s="38" t="s">
        <v>81</v>
      </c>
      <c r="C27" s="27" t="s">
        <v>44</v>
      </c>
      <c r="D27" s="18">
        <v>573106.69999999995</v>
      </c>
      <c r="E27" s="18">
        <v>0</v>
      </c>
      <c r="F27" s="18">
        <v>0</v>
      </c>
      <c r="G27" s="38" t="s">
        <v>46</v>
      </c>
    </row>
    <row r="28" spans="1:7" customFormat="1" ht="409.5" x14ac:dyDescent="0.2">
      <c r="A28" s="34"/>
      <c r="B28" s="38" t="s">
        <v>36</v>
      </c>
      <c r="C28" s="35" t="s">
        <v>15</v>
      </c>
      <c r="D28" s="37">
        <f>377558.4-1733.4</f>
        <v>375825</v>
      </c>
      <c r="E28" s="18">
        <v>0</v>
      </c>
      <c r="F28" s="18">
        <v>0</v>
      </c>
      <c r="G28" s="45" t="s">
        <v>93</v>
      </c>
    </row>
    <row r="29" spans="1:7" customFormat="1" ht="159.75" customHeight="1" x14ac:dyDescent="0.2">
      <c r="A29" s="34"/>
      <c r="B29" s="38" t="s">
        <v>37</v>
      </c>
      <c r="C29" s="35" t="s">
        <v>38</v>
      </c>
      <c r="D29" s="36">
        <v>19140.900000000001</v>
      </c>
      <c r="E29" s="18">
        <v>0</v>
      </c>
      <c r="F29" s="18">
        <v>0</v>
      </c>
      <c r="G29" s="38" t="s">
        <v>50</v>
      </c>
    </row>
    <row r="30" spans="1:7" customFormat="1" ht="126" x14ac:dyDescent="0.2">
      <c r="A30" s="34"/>
      <c r="B30" s="38" t="s">
        <v>39</v>
      </c>
      <c r="C30" s="35" t="s">
        <v>40</v>
      </c>
      <c r="D30" s="36">
        <v>48148.3</v>
      </c>
      <c r="E30" s="18">
        <v>0</v>
      </c>
      <c r="F30" s="18">
        <v>0</v>
      </c>
      <c r="G30" s="38" t="s">
        <v>94</v>
      </c>
    </row>
    <row r="31" spans="1:7" customFormat="1" ht="147" customHeight="1" x14ac:dyDescent="0.2">
      <c r="A31" s="34"/>
      <c r="B31" s="38" t="s">
        <v>36</v>
      </c>
      <c r="C31" s="35" t="s">
        <v>15</v>
      </c>
      <c r="D31" s="20">
        <v>107376.5</v>
      </c>
      <c r="E31" s="18">
        <v>0</v>
      </c>
      <c r="F31" s="18">
        <v>0</v>
      </c>
      <c r="G31" s="38" t="s">
        <v>95</v>
      </c>
    </row>
    <row r="32" spans="1:7" customFormat="1" ht="65.25" customHeight="1" x14ac:dyDescent="0.2">
      <c r="A32" s="31"/>
      <c r="B32" s="38" t="s">
        <v>13</v>
      </c>
      <c r="C32" s="18" t="s">
        <v>12</v>
      </c>
      <c r="D32" s="18">
        <v>167.1</v>
      </c>
      <c r="E32" s="18">
        <v>0</v>
      </c>
      <c r="F32" s="18">
        <v>0</v>
      </c>
      <c r="G32" s="38" t="s">
        <v>65</v>
      </c>
    </row>
    <row r="33" spans="1:7" customFormat="1" ht="204.75" x14ac:dyDescent="0.2">
      <c r="A33" s="31"/>
      <c r="B33" s="38" t="s">
        <v>26</v>
      </c>
      <c r="C33" s="18" t="s">
        <v>27</v>
      </c>
      <c r="D33" s="18">
        <v>345283</v>
      </c>
      <c r="E33" s="18">
        <v>0</v>
      </c>
      <c r="F33" s="18">
        <v>0</v>
      </c>
      <c r="G33" s="38" t="s">
        <v>97</v>
      </c>
    </row>
    <row r="34" spans="1:7" customFormat="1" ht="141.75" x14ac:dyDescent="0.2">
      <c r="A34" s="31"/>
      <c r="B34" s="38" t="s">
        <v>28</v>
      </c>
      <c r="C34" s="18" t="s">
        <v>29</v>
      </c>
      <c r="D34" s="18">
        <v>110660</v>
      </c>
      <c r="E34" s="18">
        <v>0</v>
      </c>
      <c r="F34" s="18">
        <v>0</v>
      </c>
      <c r="G34" s="38" t="s">
        <v>96</v>
      </c>
    </row>
    <row r="35" spans="1:7" customFormat="1" ht="173.25" x14ac:dyDescent="0.2">
      <c r="A35" s="31"/>
      <c r="B35" s="38" t="s">
        <v>14</v>
      </c>
      <c r="C35" s="18" t="s">
        <v>30</v>
      </c>
      <c r="D35" s="18">
        <v>3530.2</v>
      </c>
      <c r="E35" s="18">
        <v>0</v>
      </c>
      <c r="F35" s="18">
        <v>0</v>
      </c>
      <c r="G35" s="38" t="s">
        <v>98</v>
      </c>
    </row>
    <row r="36" spans="1:7" customFormat="1" ht="110.25" x14ac:dyDescent="0.2">
      <c r="A36" s="31"/>
      <c r="B36" s="38" t="s">
        <v>48</v>
      </c>
      <c r="C36" s="18" t="s">
        <v>49</v>
      </c>
      <c r="D36" s="18">
        <v>-339215.6</v>
      </c>
      <c r="E36" s="18">
        <v>0</v>
      </c>
      <c r="F36" s="18">
        <v>0</v>
      </c>
      <c r="G36" s="38" t="s">
        <v>99</v>
      </c>
    </row>
    <row r="37" spans="1:7" customFormat="1" ht="145.5" customHeight="1" x14ac:dyDescent="0.2">
      <c r="A37" s="31"/>
      <c r="B37" s="40" t="s">
        <v>55</v>
      </c>
      <c r="C37" s="18" t="s">
        <v>56</v>
      </c>
      <c r="D37" s="18">
        <v>44</v>
      </c>
      <c r="E37" s="18">
        <v>0</v>
      </c>
      <c r="F37" s="18">
        <v>0</v>
      </c>
      <c r="G37" s="41" t="s">
        <v>100</v>
      </c>
    </row>
    <row r="38" spans="1:7" s="19" customFormat="1" ht="63" x14ac:dyDescent="0.25">
      <c r="A38" s="17"/>
      <c r="B38" s="38" t="s">
        <v>34</v>
      </c>
      <c r="C38" s="20" t="s">
        <v>43</v>
      </c>
      <c r="D38" s="18">
        <v>468.8</v>
      </c>
      <c r="E38" s="18">
        <v>0</v>
      </c>
      <c r="F38" s="18">
        <v>0</v>
      </c>
      <c r="G38" s="38" t="s">
        <v>84</v>
      </c>
    </row>
    <row r="39" spans="1:7" x14ac:dyDescent="0.25">
      <c r="G39" s="24"/>
    </row>
    <row r="40" spans="1:7" s="1" customFormat="1" ht="15" customHeight="1" x14ac:dyDescent="0.25">
      <c r="A40" s="2"/>
      <c r="B40" s="3"/>
      <c r="C40" s="42" t="s">
        <v>57</v>
      </c>
      <c r="D40" s="4">
        <f>SUM(D41:D44)</f>
        <v>3651464.7</v>
      </c>
      <c r="E40" s="4">
        <f t="shared" ref="E40:F40" si="0">SUM(E41:E44)</f>
        <v>450000</v>
      </c>
      <c r="F40" s="4">
        <f t="shared" si="0"/>
        <v>0</v>
      </c>
      <c r="G40" s="4"/>
    </row>
    <row r="41" spans="1:7" x14ac:dyDescent="0.25">
      <c r="C41" s="22" t="s">
        <v>58</v>
      </c>
      <c r="D41" s="24">
        <f>D8+D9+D11+D12+D13+D14+D15+D16+D17+D20+D22+D23+D24+D25+D26+D27+D28+D29+D30+D31+D33+D34+D35+D36+D37+D21+D18</f>
        <v>2080828.8</v>
      </c>
      <c r="E41" s="24">
        <f>E8+E9+E11+E12+E13+E14+E15+E16+E17+E20+E22+E23+E24+E26+E27+E28+E29+E30+E31+E33+E34+E35+E36+E37</f>
        <v>0</v>
      </c>
      <c r="F41" s="24">
        <f t="shared" ref="F41" si="1">F8+F9+F11+F12+F13+F14+F15+F16+F17+F20+F22+F23+F24+F26+F27+F28+F29+F30+F31+F33+F34+F35+F36+F37:G37</f>
        <v>0</v>
      </c>
      <c r="G41" s="24"/>
    </row>
    <row r="42" spans="1:7" x14ac:dyDescent="0.25">
      <c r="C42" s="22" t="s">
        <v>59</v>
      </c>
      <c r="D42" s="24">
        <f>D32</f>
        <v>167.1</v>
      </c>
      <c r="E42" s="24">
        <f t="shared" ref="E42:F42" si="2">E32</f>
        <v>0</v>
      </c>
      <c r="F42" s="24">
        <f t="shared" si="2"/>
        <v>0</v>
      </c>
      <c r="G42" s="24"/>
    </row>
    <row r="43" spans="1:7" x14ac:dyDescent="0.25">
      <c r="C43" s="22" t="s">
        <v>64</v>
      </c>
      <c r="D43" s="24">
        <f>D10</f>
        <v>1550000</v>
      </c>
      <c r="E43" s="24">
        <f>E10</f>
        <v>450000</v>
      </c>
      <c r="F43" s="24">
        <f>F10</f>
        <v>0</v>
      </c>
      <c r="G43" s="24"/>
    </row>
    <row r="44" spans="1:7" x14ac:dyDescent="0.25">
      <c r="C44" s="22" t="s">
        <v>63</v>
      </c>
      <c r="D44" s="24">
        <f>D19+D38</f>
        <v>20468.8</v>
      </c>
      <c r="E44" s="24">
        <f t="shared" ref="E44:F44" si="3">E19+E38</f>
        <v>0</v>
      </c>
      <c r="F44" s="24">
        <f t="shared" si="3"/>
        <v>0</v>
      </c>
      <c r="G44" s="24"/>
    </row>
    <row r="45" spans="1:7" x14ac:dyDescent="0.25">
      <c r="D45" s="24"/>
      <c r="E45" s="24"/>
      <c r="F45" s="24"/>
      <c r="G45" s="24"/>
    </row>
    <row r="46" spans="1:7" x14ac:dyDescent="0.25">
      <c r="G46" s="24"/>
    </row>
    <row r="47" spans="1:7" x14ac:dyDescent="0.25">
      <c r="G47" s="24"/>
    </row>
    <row r="48" spans="1:7" x14ac:dyDescent="0.25">
      <c r="G48" s="24"/>
    </row>
    <row r="49" spans="7:7" x14ac:dyDescent="0.25">
      <c r="G49" s="24"/>
    </row>
    <row r="50" spans="7:7" x14ac:dyDescent="0.25">
      <c r="G50" s="24"/>
    </row>
    <row r="51" spans="7:7" x14ac:dyDescent="0.25">
      <c r="G51" s="24"/>
    </row>
    <row r="52" spans="7:7" x14ac:dyDescent="0.25">
      <c r="G52" s="24"/>
    </row>
    <row r="53" spans="7:7" x14ac:dyDescent="0.25">
      <c r="G53" s="24"/>
    </row>
    <row r="54" spans="7:7" x14ac:dyDescent="0.25">
      <c r="G54" s="24"/>
    </row>
    <row r="55" spans="7:7" x14ac:dyDescent="0.25">
      <c r="G55" s="24"/>
    </row>
    <row r="56" spans="7:7" x14ac:dyDescent="0.25">
      <c r="G56" s="24"/>
    </row>
    <row r="57" spans="7:7" x14ac:dyDescent="0.25">
      <c r="G57" s="24"/>
    </row>
    <row r="58" spans="7:7" x14ac:dyDescent="0.25">
      <c r="G58" s="24"/>
    </row>
    <row r="59" spans="7:7" x14ac:dyDescent="0.25">
      <c r="G59" s="24"/>
    </row>
    <row r="60" spans="7:7" x14ac:dyDescent="0.25">
      <c r="G60" s="24"/>
    </row>
    <row r="61" spans="7:7" x14ac:dyDescent="0.25">
      <c r="G61" s="24"/>
    </row>
    <row r="62" spans="7:7" x14ac:dyDescent="0.25">
      <c r="G62" s="24"/>
    </row>
    <row r="63" spans="7:7" x14ac:dyDescent="0.25">
      <c r="G63" s="24"/>
    </row>
    <row r="64" spans="7:7" x14ac:dyDescent="0.25">
      <c r="G64" s="24"/>
    </row>
    <row r="65" spans="7:7" x14ac:dyDescent="0.25">
      <c r="G65" s="24"/>
    </row>
    <row r="66" spans="7:7" x14ac:dyDescent="0.25">
      <c r="G66" s="24"/>
    </row>
    <row r="67" spans="7:7" x14ac:dyDescent="0.25">
      <c r="G67" s="24"/>
    </row>
    <row r="68" spans="7:7" x14ac:dyDescent="0.25">
      <c r="G68" s="24"/>
    </row>
    <row r="69" spans="7:7" x14ac:dyDescent="0.25">
      <c r="G69" s="24"/>
    </row>
    <row r="70" spans="7:7" x14ac:dyDescent="0.25">
      <c r="G70" s="24"/>
    </row>
    <row r="71" spans="7:7" x14ac:dyDescent="0.25">
      <c r="G71" s="24"/>
    </row>
    <row r="72" spans="7:7" x14ac:dyDescent="0.25">
      <c r="G72" s="24"/>
    </row>
    <row r="73" spans="7:7" x14ac:dyDescent="0.25">
      <c r="G73" s="24"/>
    </row>
    <row r="74" spans="7:7" x14ac:dyDescent="0.25">
      <c r="G74" s="24"/>
    </row>
    <row r="75" spans="7:7" x14ac:dyDescent="0.25">
      <c r="G75" s="24"/>
    </row>
    <row r="76" spans="7:7" x14ac:dyDescent="0.25">
      <c r="G76" s="24"/>
    </row>
    <row r="77" spans="7:7" x14ac:dyDescent="0.25">
      <c r="G77" s="24"/>
    </row>
    <row r="78" spans="7:7" x14ac:dyDescent="0.25">
      <c r="G78" s="24"/>
    </row>
    <row r="79" spans="7:7" x14ac:dyDescent="0.25">
      <c r="G79" s="24"/>
    </row>
    <row r="80" spans="7:7" x14ac:dyDescent="0.25">
      <c r="G80" s="24"/>
    </row>
    <row r="81" spans="7:7" x14ac:dyDescent="0.25">
      <c r="G81" s="24"/>
    </row>
    <row r="82" spans="7:7" x14ac:dyDescent="0.25">
      <c r="G82" s="24"/>
    </row>
    <row r="83" spans="7:7" x14ac:dyDescent="0.25">
      <c r="G83" s="24"/>
    </row>
    <row r="84" spans="7:7" x14ac:dyDescent="0.25">
      <c r="G84" s="24"/>
    </row>
    <row r="85" spans="7:7" x14ac:dyDescent="0.25">
      <c r="G85" s="24"/>
    </row>
    <row r="86" spans="7:7" x14ac:dyDescent="0.25">
      <c r="G86" s="24"/>
    </row>
    <row r="87" spans="7:7" x14ac:dyDescent="0.25">
      <c r="G87" s="24"/>
    </row>
    <row r="88" spans="7:7" x14ac:dyDescent="0.25">
      <c r="G88" s="24"/>
    </row>
    <row r="89" spans="7:7" x14ac:dyDescent="0.25">
      <c r="G89" s="24"/>
    </row>
    <row r="90" spans="7:7" x14ac:dyDescent="0.25">
      <c r="G90" s="24"/>
    </row>
    <row r="91" spans="7:7" x14ac:dyDescent="0.25">
      <c r="G91" s="24"/>
    </row>
    <row r="92" spans="7:7" x14ac:dyDescent="0.25">
      <c r="G92" s="24"/>
    </row>
    <row r="93" spans="7:7" x14ac:dyDescent="0.25">
      <c r="G93" s="24"/>
    </row>
    <row r="94" spans="7:7" x14ac:dyDescent="0.25">
      <c r="G94" s="24"/>
    </row>
    <row r="95" spans="7:7" x14ac:dyDescent="0.25">
      <c r="G95" s="24"/>
    </row>
    <row r="96" spans="7:7" x14ac:dyDescent="0.25">
      <c r="G96" s="24"/>
    </row>
    <row r="97" spans="7:7" x14ac:dyDescent="0.25">
      <c r="G97" s="24"/>
    </row>
    <row r="98" spans="7:7" x14ac:dyDescent="0.25">
      <c r="G98" s="24"/>
    </row>
    <row r="99" spans="7:7" x14ac:dyDescent="0.25">
      <c r="G99" s="24"/>
    </row>
    <row r="100" spans="7:7" x14ac:dyDescent="0.25">
      <c r="G100" s="24"/>
    </row>
    <row r="101" spans="7:7" x14ac:dyDescent="0.25">
      <c r="G101" s="24"/>
    </row>
    <row r="102" spans="7:7" x14ac:dyDescent="0.25">
      <c r="G102" s="24"/>
    </row>
    <row r="103" spans="7:7" x14ac:dyDescent="0.25">
      <c r="G103" s="24"/>
    </row>
    <row r="104" spans="7:7" x14ac:dyDescent="0.25">
      <c r="G104" s="24"/>
    </row>
    <row r="105" spans="7:7" x14ac:dyDescent="0.25">
      <c r="G105" s="24"/>
    </row>
    <row r="106" spans="7:7" x14ac:dyDescent="0.25">
      <c r="G106" s="24"/>
    </row>
    <row r="107" spans="7:7" x14ac:dyDescent="0.25">
      <c r="G107" s="24"/>
    </row>
    <row r="108" spans="7:7" x14ac:dyDescent="0.25">
      <c r="G108" s="24"/>
    </row>
  </sheetData>
  <autoFilter ref="A6:G26"/>
  <mergeCells count="6">
    <mergeCell ref="A1:G1"/>
    <mergeCell ref="A3:A4"/>
    <mergeCell ref="B3:B4"/>
    <mergeCell ref="C3:C4"/>
    <mergeCell ref="D3:F3"/>
    <mergeCell ref="G3:G4"/>
  </mergeCells>
  <printOptions horizontalCentered="1"/>
  <pageMargins left="0.78740157480314965" right="0.39370078740157483" top="0.78740157480314965" bottom="0.78740157480314965" header="0.39370078740157483" footer="0.15748031496062992"/>
  <pageSetup paperSize="9" scale="61" fitToHeight="0" orientation="landscape" r:id="rId1"/>
  <headerFooter alignWithMargins="0">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Рыженкова Елена Николаевна</dc:creator>
  <cp:lastModifiedBy>Рыженкова Елена Николаевна</cp:lastModifiedBy>
  <cp:lastPrinted>2021-10-11T11:59:39Z</cp:lastPrinted>
  <dcterms:created xsi:type="dcterms:W3CDTF">2021-02-26T11:37:26Z</dcterms:created>
  <dcterms:modified xsi:type="dcterms:W3CDTF">2021-10-11T11:59:41Z</dcterms:modified>
</cp:coreProperties>
</file>