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esktop\На согл в КФ и КП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Лист1!$A$8:$H$72</definedName>
    <definedName name="_xlnm.Print_Titles" localSheetId="0">Лист1!$8:$10</definedName>
    <definedName name="_xlnm.Print_Area" localSheetId="0">Лист1!$A$1:$H$72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H74" i="1"/>
  <c r="F74" i="1"/>
  <c r="F33" i="1" l="1"/>
  <c r="N24" i="1" l="1"/>
  <c r="O24" i="1" s="1"/>
  <c r="M24" i="1"/>
  <c r="K72" i="1" l="1"/>
  <c r="L72" i="1" s="1"/>
  <c r="K66" i="1"/>
  <c r="L66" i="1" s="1"/>
  <c r="K65" i="1"/>
  <c r="L65" i="1" s="1"/>
  <c r="K63" i="1"/>
  <c r="L63" i="1" s="1"/>
  <c r="K62" i="1"/>
  <c r="L62" i="1" s="1"/>
  <c r="E39" i="1"/>
  <c r="J30" i="1"/>
  <c r="K30" i="1" s="1"/>
  <c r="L30" i="1" s="1"/>
  <c r="K28" i="1"/>
  <c r="L28" i="1" s="1"/>
  <c r="K27" i="1"/>
  <c r="L27" i="1" s="1"/>
  <c r="K21" i="1"/>
  <c r="L21" i="1" s="1"/>
  <c r="K20" i="1"/>
  <c r="L20" i="1" s="1"/>
  <c r="K16" i="1"/>
  <c r="L16" i="1" s="1"/>
  <c r="J16" i="1"/>
  <c r="E16" i="1"/>
</calcChain>
</file>

<file path=xl/sharedStrings.xml><?xml version="1.0" encoding="utf-8"?>
<sst xmlns="http://schemas.openxmlformats.org/spreadsheetml/2006/main" count="204" uniqueCount="142">
  <si>
    <t>Приложение</t>
  </si>
  <si>
    <t xml:space="preserve"> к Порядку формирования и ведения реестра источников доходов областного бюджета Ленинградской области и реестра источников доходов бюджета Территориального фонда обязательного медицинского страхования Ленинградской области</t>
  </si>
  <si>
    <t>РЕЕСТР</t>
  </si>
  <si>
    <r>
      <t xml:space="preserve">источников доходов </t>
    </r>
    <r>
      <rPr>
        <b/>
        <u/>
        <sz val="16"/>
        <color theme="1"/>
        <rFont val="Times New Roman"/>
        <family val="1"/>
        <charset val="204"/>
      </rPr>
      <t>Территориального фонда обязательного медицинского страхования Ленинградской области</t>
    </r>
  </si>
  <si>
    <r>
      <t xml:space="preserve">на </t>
    </r>
    <r>
      <rPr>
        <b/>
        <u/>
        <sz val="16"/>
        <color theme="1"/>
        <rFont val="Times New Roman"/>
        <family val="1"/>
        <charset val="204"/>
      </rPr>
      <t>2021</t>
    </r>
    <r>
      <rPr>
        <b/>
        <sz val="16"/>
        <color theme="1"/>
        <rFont val="Times New Roman"/>
        <family val="1"/>
        <charset val="204"/>
      </rPr>
      <t xml:space="preserve"> год и на плановый период </t>
    </r>
    <r>
      <rPr>
        <b/>
        <u/>
        <sz val="16"/>
        <color theme="1"/>
        <rFont val="Times New Roman"/>
        <family val="1"/>
        <charset val="204"/>
      </rPr>
      <t>2022</t>
    </r>
    <r>
      <rPr>
        <b/>
        <sz val="16"/>
        <color theme="1"/>
        <rFont val="Times New Roman"/>
        <family val="1"/>
        <charset val="204"/>
      </rPr>
      <t>-</t>
    </r>
    <r>
      <rPr>
        <b/>
        <u/>
        <sz val="16"/>
        <color theme="1"/>
        <rFont val="Times New Roman"/>
        <family val="1"/>
        <charset val="204"/>
      </rPr>
      <t>2023</t>
    </r>
    <r>
      <rPr>
        <b/>
        <sz val="16"/>
        <color theme="1"/>
        <rFont val="Times New Roman"/>
        <family val="1"/>
        <charset val="204"/>
      </rPr>
      <t xml:space="preserve"> годов</t>
    </r>
  </si>
  <si>
    <t>Наименование главного администратора доходов</t>
  </si>
  <si>
    <t>Код главного администратора доходов</t>
  </si>
  <si>
    <t>Код бюджетной классификации</t>
  </si>
  <si>
    <t>Наименование кода бюджетной классификации</t>
  </si>
  <si>
    <t>Оценка исполнения бюджета текущего года</t>
  </si>
  <si>
    <t>Показатели прогноза доходов бюджета (тыс. рублей)</t>
  </si>
  <si>
    <t>на очередной финансовый год</t>
  </si>
  <si>
    <t>на первый год планового периода</t>
  </si>
  <si>
    <t>на второй год планового периода</t>
  </si>
  <si>
    <t>исполнено</t>
  </si>
  <si>
    <t>на 01.08.</t>
  </si>
  <si>
    <t>за 1 мес.</t>
  </si>
  <si>
    <t>на 12 мес.</t>
  </si>
  <si>
    <t>Территориальные фонды обязательного медицинского страхования</t>
  </si>
  <si>
    <t>1 11 02072 09 0000 120</t>
  </si>
  <si>
    <t>Доходы от размещения временно свободных средств территориальных фондов обязательного медицинского страхования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</si>
  <si>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</si>
  <si>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</si>
  <si>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</si>
  <si>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</si>
  <si>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1 13 01999 09 0000 130</t>
  </si>
  <si>
    <t>Прочие доходы бюджетов территориальных фондов обязательного медицинского страхования от оказания платных услуг (работ)</t>
  </si>
  <si>
    <t>1 13 02069 09 0000 130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</si>
  <si>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</si>
  <si>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</si>
  <si>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</si>
  <si>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</si>
  <si>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</si>
  <si>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</si>
  <si>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</si>
  <si>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</si>
  <si>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</si>
  <si>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1 16 07010 09 0000 140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</si>
  <si>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</si>
  <si>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1 16 07090 09 0000 140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</si>
  <si>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</si>
  <si>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1 16 10058 09 0000 140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</si>
  <si>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</si>
  <si>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1 16 10078 09 0000 140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</si>
  <si>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</si>
  <si>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1 16 10100 09 0000 140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</si>
  <si>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</si>
  <si>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1 16 10117 09 0000 140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</si>
  <si>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</si>
  <si>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>1 16 10118 09 0000 140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</si>
  <si>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</si>
  <si>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1 16 10119 09 0000 140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</si>
  <si>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</si>
  <si>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1 16 10127 01 0000 140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</si>
  <si>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</si>
  <si>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</si>
  <si>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</si>
  <si>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</si>
  <si>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</si>
  <si>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1 18 02900 09 0000 150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</si>
  <si>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</si>
  <si>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2 02 50201 09 0000 150</t>
  </si>
  <si>
    <t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</si>
  <si>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2 02 50202 09 0000 150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</si>
  <si>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</si>
  <si>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2 02 50203 09 0000 150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</si>
  <si>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</si>
  <si>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2 02 50815 09 0000 150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</si>
  <si>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</si>
  <si>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2 02 55093 09 0000 150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</si>
  <si>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</si>
  <si>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2 02 55136 09 0000 150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</si>
  <si>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</si>
  <si>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2 02 55257 09 0000 150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</si>
  <si>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</t>
  </si>
  <si>
    <t>2 02 55258 09 0000 150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</si>
  <si>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</si>
  <si>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2 02 55506 09 0000 150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</si>
  <si>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</si>
  <si>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2 02 59999 09 0000 150</t>
  </si>
  <si>
    <t>Прочие межбюджетные трансферты, передаваемые бюджетам территориальных фондов обязательного медицинского страхования</t>
  </si>
  <si>
    <t>2 02 90019 09 0000 150</t>
  </si>
  <si>
    <t>Прочие безвозмездные поступления в территориальные фонды обязательного медицинского страхования от федерального бюджета</t>
  </si>
  <si>
    <t>2 02 90029 09 0000 150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</si>
  <si>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</si>
  <si>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2 02 90039 09 0000 150</t>
  </si>
  <si>
    <t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</t>
  </si>
  <si>
    <t>2 02 90049 09 0000 150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</si>
  <si>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</si>
  <si>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2 02 90059 09 0000 150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</si>
  <si>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</si>
  <si>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2 02 90069 09 0000 150</t>
  </si>
  <si>
    <t>Прочие безвозмездные поступления в территориальные фонды обязательного медицинского страхования от бюджетов сельских поселений</t>
  </si>
  <si>
    <t>2 02 90073 09 0000 150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</si>
  <si>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</si>
  <si>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2 02 90089 09 0000 150</t>
  </si>
  <si>
    <t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</t>
  </si>
  <si>
    <t>2 02 90099 09 0000 150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</si>
  <si>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</si>
  <si>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2 02 90109 09 0000 150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</si>
  <si>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</si>
  <si>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2 03 09000 09 0000 150</t>
  </si>
  <si>
    <t>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</si>
  <si>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2 03 09010 09 0000 150</t>
  </si>
  <si>
    <t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</t>
  </si>
  <si>
    <t>2 03 09020 09 0000 150</t>
  </si>
  <si>
    <t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</t>
  </si>
  <si>
    <t>2 03 09099 09 0000 150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</si>
  <si>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</si>
  <si>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2 04 09000 09 0000 150</t>
  </si>
  <si>
    <t>Безвозмездные поступления от негосударственных организаций в бюджеты территориальных фондов обязательного медицинского страхования</t>
  </si>
  <si>
    <t>2 04 09099 09 0000 150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</si>
  <si>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</si>
  <si>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2 07 09000 09 0000 150</t>
  </si>
  <si>
    <t>Прочие безвозмездные поступления в бюджеты территориальных фондов обязательного медицинского страхования</t>
  </si>
  <si>
    <t>2 07 10060 09 0000 180</t>
  </si>
  <si>
    <t>Прочие безвозмездные неденежные поступления в бюджеты территориальных фондов обязательного медицинского страхования</t>
  </si>
  <si>
    <t>2 08 09000 09 0000 150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</si>
  <si>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</si>
  <si>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2 18 00000 09 0000 150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</si>
  <si>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</si>
  <si>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2 18 51360 09 0000 150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</si>
  <si>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</si>
  <si>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2 18 73000 09 0000 150</t>
  </si>
  <si>
    <t>2 19 00000 09 0000 150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</si>
  <si>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</si>
  <si>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>2 19 50930 09 0000 150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</si>
  <si>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</si>
  <si>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2 19 51360 09 0000 150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</si>
  <si>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</si>
  <si>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2 19 55060 09 0000 150</t>
  </si>
  <si>
    <t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</si>
  <si>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2 19 60020 09 0000 150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</si>
  <si>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</si>
  <si>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2 19 70000 09 0000 150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</si>
  <si>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</si>
  <si>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2 19 71010 09 0000 150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</si>
  <si>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</si>
  <si>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2 19 71030 09 0000 150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</si>
  <si>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</si>
  <si>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2 19 73000 09 0000 150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</si>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</sst>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tabSelected="1" view="pageBreakPreview" zoomScale="50" zoomScaleNormal="50" zoomScaleSheetLayoutView="50" workbookViewId="0">
      <pane xSplit="4" ySplit="10" topLeftCell="E28" activePane="bottomRight" state="frozen"/>
      <selection pane="topRight" activeCell="E1" sqref="E1"/>
      <selection pane="bottomLeft" activeCell="A11" sqref="A11"/>
      <selection pane="bottomRight" activeCell="F74" sqref="F74:H74"/>
    </sheetView>
  </sheetViews>
  <sheetFormatPr defaultRowHeight="18.75" x14ac:dyDescent="0.25"/>
  <cols>
    <col min="1" max="1" width="23.5703125" style="9" customWidth="1"/>
    <col min="2" max="2" width="20.28515625" style="9" customWidth="1"/>
    <col min="3" max="3" width="30.5703125" style="10" customWidth="1"/>
    <col min="4" max="4" width="43.42578125" style="10" customWidth="1"/>
    <col min="5" max="5" width="21.85546875" style="21" customWidth="1"/>
    <col min="6" max="6" width="20.42578125" style="21" customWidth="1"/>
    <col min="7" max="7" width="27.42578125" style="21" customWidth="1"/>
    <col min="8" max="8" width="27" style="21" customWidth="1"/>
    <col min="9" max="9" width="0" hidden="1" customWidth="1"/>
    <col min="10" max="11" width="17.28515625" style="5" hidden="1" customWidth="1"/>
    <col min="12" max="12" width="13.140625" style="5" hidden="1" customWidth="1"/>
    <col min="13" max="21" width="0" hidden="1" customWidth="1"/>
  </cols>
  <sheetData>
    <row r="1" spans="1:12" x14ac:dyDescent="0.3">
      <c r="A1" s="1"/>
      <c r="B1" s="1"/>
      <c r="C1" s="2"/>
      <c r="D1" s="2"/>
      <c r="E1" s="11"/>
      <c r="F1" s="11"/>
      <c r="G1" s="11"/>
      <c r="H1" s="12" t="s">
        <v>0</v>
      </c>
      <c r="J1"/>
      <c r="K1"/>
      <c r="L1"/>
    </row>
    <row r="2" spans="1:12" ht="145.5" customHeight="1" x14ac:dyDescent="0.3">
      <c r="A2" s="1"/>
      <c r="B2" s="1"/>
      <c r="C2" s="2"/>
      <c r="D2" s="2"/>
      <c r="E2" s="11"/>
      <c r="F2" s="11"/>
      <c r="G2" s="23" t="s">
        <v>1</v>
      </c>
      <c r="H2" s="23"/>
      <c r="J2"/>
      <c r="K2"/>
      <c r="L2"/>
    </row>
    <row r="3" spans="1:12" x14ac:dyDescent="0.3">
      <c r="A3" s="1"/>
      <c r="B3" s="1"/>
      <c r="C3" s="2"/>
      <c r="D3" s="2"/>
      <c r="E3" s="11"/>
      <c r="F3" s="11"/>
      <c r="G3" s="11"/>
      <c r="H3" s="11"/>
      <c r="J3"/>
      <c r="K3"/>
      <c r="L3"/>
    </row>
    <row r="4" spans="1:12" ht="20.25" x14ac:dyDescent="0.25">
      <c r="A4" s="24" t="s">
        <v>2</v>
      </c>
      <c r="B4" s="24"/>
      <c r="C4" s="24"/>
      <c r="D4" s="24"/>
      <c r="E4" s="24"/>
      <c r="F4" s="24"/>
      <c r="G4" s="24"/>
      <c r="H4" s="24"/>
      <c r="I4" s="3"/>
      <c r="J4"/>
      <c r="K4"/>
      <c r="L4"/>
    </row>
    <row r="5" spans="1:12" ht="35.25" customHeight="1" x14ac:dyDescent="0.25">
      <c r="A5" s="24" t="s">
        <v>3</v>
      </c>
      <c r="B5" s="24"/>
      <c r="C5" s="24"/>
      <c r="D5" s="24"/>
      <c r="E5" s="24"/>
      <c r="F5" s="24"/>
      <c r="G5" s="24"/>
      <c r="H5" s="24"/>
      <c r="I5" s="3"/>
      <c r="J5"/>
      <c r="K5"/>
      <c r="L5"/>
    </row>
    <row r="6" spans="1:12" ht="32.25" customHeight="1" x14ac:dyDescent="0.25">
      <c r="A6" s="24" t="s">
        <v>4</v>
      </c>
      <c r="B6" s="24"/>
      <c r="C6" s="24"/>
      <c r="D6" s="24"/>
      <c r="E6" s="24"/>
      <c r="F6" s="24"/>
      <c r="G6" s="24"/>
      <c r="H6" s="24"/>
      <c r="I6" s="3"/>
      <c r="J6"/>
      <c r="K6"/>
      <c r="L6"/>
    </row>
    <row r="7" spans="1:12" x14ac:dyDescent="0.3">
      <c r="A7" s="1"/>
      <c r="B7" s="1"/>
      <c r="C7" s="2"/>
      <c r="D7" s="2"/>
      <c r="E7" s="11"/>
      <c r="F7" s="11"/>
      <c r="G7" s="11"/>
      <c r="H7" s="11"/>
      <c r="J7"/>
      <c r="K7"/>
      <c r="L7"/>
    </row>
    <row r="8" spans="1:12" ht="48" customHeight="1" x14ac:dyDescent="0.25">
      <c r="A8" s="25" t="s">
        <v>5</v>
      </c>
      <c r="B8" s="25" t="s">
        <v>6</v>
      </c>
      <c r="C8" s="25" t="s">
        <v>7</v>
      </c>
      <c r="D8" s="25" t="s">
        <v>8</v>
      </c>
      <c r="E8" s="26" t="s">
        <v>9</v>
      </c>
      <c r="F8" s="27" t="s">
        <v>10</v>
      </c>
      <c r="G8" s="27"/>
      <c r="H8" s="27"/>
      <c r="J8"/>
      <c r="K8"/>
      <c r="L8"/>
    </row>
    <row r="9" spans="1:12" ht="76.5" customHeight="1" x14ac:dyDescent="0.25">
      <c r="A9" s="25"/>
      <c r="B9" s="25"/>
      <c r="C9" s="25"/>
      <c r="D9" s="25"/>
      <c r="E9" s="26"/>
      <c r="F9" s="13" t="s">
        <v>11</v>
      </c>
      <c r="G9" s="13" t="s">
        <v>12</v>
      </c>
      <c r="H9" s="13" t="s">
        <v>13</v>
      </c>
      <c r="J9" s="5" t="s">
        <v>14</v>
      </c>
    </row>
    <row r="10" spans="1:12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J10" s="5" t="s">
        <v>15</v>
      </c>
      <c r="K10" s="5" t="s">
        <v>16</v>
      </c>
      <c r="L10" s="5" t="s">
        <v>17</v>
      </c>
    </row>
    <row r="11" spans="1:12" ht="113.25" customHeight="1" x14ac:dyDescent="0.25">
      <c r="A11" s="6" t="s">
        <v>18</v>
      </c>
      <c r="B11" s="6">
        <v>395</v>
      </c>
      <c r="C11" s="4" t="s">
        <v>19</v>
      </c>
      <c r="D11" s="4" t="s">
        <v>20</v>
      </c>
      <c r="E11" s="15">
        <v>0</v>
      </c>
      <c r="F11" s="15">
        <v>0</v>
      </c>
      <c r="G11" s="15">
        <v>0</v>
      </c>
      <c r="H11" s="15">
        <v>0</v>
      </c>
    </row>
    <row r="12" spans="1:12" ht="135" customHeight="1" x14ac:dyDescent="0.25">
      <c r="A12" s="6" t="s">
        <v>18</v>
      </c>
      <c r="B12" s="6">
        <v>395</v>
      </c>
      <c r="C12" s="4" t="s">
        <v>21</v>
      </c>
      <c r="D12" s="4" t="s">
        <v>22</v>
      </c>
      <c r="E12" s="15">
        <v>0</v>
      </c>
      <c r="F12" s="15">
        <v>0</v>
      </c>
      <c r="G12" s="15">
        <v>0</v>
      </c>
      <c r="H12" s="15">
        <v>0</v>
      </c>
    </row>
    <row r="13" spans="1:12" ht="141" customHeight="1" x14ac:dyDescent="0.25">
      <c r="A13" s="6" t="s">
        <v>18</v>
      </c>
      <c r="B13" s="6">
        <v>395</v>
      </c>
      <c r="C13" s="4" t="s">
        <v>23</v>
      </c>
      <c r="D13" s="4" t="s">
        <v>24</v>
      </c>
      <c r="E13" s="15">
        <v>0</v>
      </c>
      <c r="F13" s="15">
        <v>0</v>
      </c>
      <c r="G13" s="15">
        <v>0</v>
      </c>
      <c r="H13" s="15">
        <v>0</v>
      </c>
    </row>
    <row r="14" spans="1:12" ht="102.75" customHeight="1" x14ac:dyDescent="0.25">
      <c r="A14" s="6" t="s">
        <v>18</v>
      </c>
      <c r="B14" s="6">
        <v>395</v>
      </c>
      <c r="C14" s="6" t="s">
        <v>25</v>
      </c>
      <c r="D14" s="6" t="s">
        <v>26</v>
      </c>
      <c r="E14" s="15">
        <v>0</v>
      </c>
      <c r="F14" s="15">
        <v>0</v>
      </c>
      <c r="G14" s="15">
        <v>0</v>
      </c>
      <c r="H14" s="15">
        <v>0</v>
      </c>
    </row>
    <row r="15" spans="1:12" ht="183.75" customHeight="1" x14ac:dyDescent="0.25">
      <c r="A15" s="6" t="s">
        <v>18</v>
      </c>
      <c r="B15" s="6">
        <v>395</v>
      </c>
      <c r="C15" s="4" t="s">
        <v>27</v>
      </c>
      <c r="D15" s="4" t="s">
        <v>28</v>
      </c>
      <c r="E15" s="15">
        <v>0</v>
      </c>
      <c r="F15" s="15">
        <v>0</v>
      </c>
      <c r="G15" s="15">
        <v>0</v>
      </c>
      <c r="H15" s="15">
        <v>0</v>
      </c>
    </row>
    <row r="16" spans="1:12" ht="93.75" x14ac:dyDescent="0.25">
      <c r="A16" s="6" t="s">
        <v>18</v>
      </c>
      <c r="B16" s="6">
        <v>395</v>
      </c>
      <c r="C16" s="4" t="s">
        <v>29</v>
      </c>
      <c r="D16" s="4" t="s">
        <v>30</v>
      </c>
      <c r="E16" s="15">
        <f>3780.5</f>
        <v>3780.5</v>
      </c>
      <c r="F16" s="15">
        <v>0</v>
      </c>
      <c r="G16" s="15">
        <v>0</v>
      </c>
      <c r="H16" s="15">
        <v>0</v>
      </c>
      <c r="J16" s="5">
        <f>2205.3</f>
        <v>2205.3000000000002</v>
      </c>
      <c r="K16" s="5">
        <f>J16/7</f>
        <v>315.04285714285714</v>
      </c>
      <c r="L16" s="5">
        <f>K16*12</f>
        <v>3780.5142857142855</v>
      </c>
    </row>
    <row r="17" spans="1:15" ht="144.75" customHeight="1" x14ac:dyDescent="0.25">
      <c r="A17" s="6" t="s">
        <v>18</v>
      </c>
      <c r="B17" s="6">
        <v>395</v>
      </c>
      <c r="C17" s="4" t="s">
        <v>31</v>
      </c>
      <c r="D17" s="4" t="s">
        <v>32</v>
      </c>
      <c r="E17" s="15">
        <v>0</v>
      </c>
      <c r="F17" s="15">
        <v>0</v>
      </c>
      <c r="G17" s="15">
        <v>0</v>
      </c>
      <c r="H17" s="15">
        <v>0</v>
      </c>
    </row>
    <row r="18" spans="1:15" ht="158.25" customHeight="1" x14ac:dyDescent="0.25">
      <c r="A18" s="6" t="s">
        <v>18</v>
      </c>
      <c r="B18" s="6">
        <v>395</v>
      </c>
      <c r="C18" s="4" t="s">
        <v>33</v>
      </c>
      <c r="D18" s="4" t="s">
        <v>34</v>
      </c>
      <c r="E18" s="15">
        <v>0</v>
      </c>
      <c r="F18" s="15">
        <v>0</v>
      </c>
      <c r="G18" s="15">
        <v>0</v>
      </c>
      <c r="H18" s="15">
        <v>0</v>
      </c>
    </row>
    <row r="19" spans="1:15" ht="131.25" x14ac:dyDescent="0.25">
      <c r="A19" s="6" t="s">
        <v>18</v>
      </c>
      <c r="B19" s="6">
        <v>395</v>
      </c>
      <c r="C19" s="4" t="s">
        <v>35</v>
      </c>
      <c r="D19" s="4" t="s">
        <v>36</v>
      </c>
      <c r="E19" s="15">
        <v>0</v>
      </c>
      <c r="F19" s="15">
        <v>0</v>
      </c>
      <c r="G19" s="15">
        <v>0</v>
      </c>
      <c r="H19" s="15">
        <v>0</v>
      </c>
    </row>
    <row r="20" spans="1:15" ht="176.25" customHeight="1" x14ac:dyDescent="0.25">
      <c r="A20" s="6" t="s">
        <v>18</v>
      </c>
      <c r="B20" s="6">
        <v>395</v>
      </c>
      <c r="C20" s="4" t="s">
        <v>37</v>
      </c>
      <c r="D20" s="4" t="s">
        <v>38</v>
      </c>
      <c r="E20" s="15">
        <v>40.1</v>
      </c>
      <c r="F20" s="15">
        <v>0</v>
      </c>
      <c r="G20" s="15">
        <v>0</v>
      </c>
      <c r="H20" s="15">
        <v>0</v>
      </c>
      <c r="J20" s="7">
        <v>23.4</v>
      </c>
      <c r="K20" s="5">
        <f>J20/7</f>
        <v>3.3428571428571425</v>
      </c>
      <c r="L20" s="5">
        <f>K20*12</f>
        <v>40.114285714285714</v>
      </c>
    </row>
    <row r="21" spans="1:15" ht="150" x14ac:dyDescent="0.25">
      <c r="A21" s="6" t="s">
        <v>18</v>
      </c>
      <c r="B21" s="6">
        <v>395</v>
      </c>
      <c r="C21" s="4" t="s">
        <v>39</v>
      </c>
      <c r="D21" s="4" t="s">
        <v>40</v>
      </c>
      <c r="E21" s="15">
        <v>1097.7</v>
      </c>
      <c r="F21" s="15">
        <v>0</v>
      </c>
      <c r="G21" s="15">
        <v>0</v>
      </c>
      <c r="H21" s="15">
        <v>0</v>
      </c>
      <c r="J21" s="7">
        <v>640.29999999999995</v>
      </c>
      <c r="K21" s="5">
        <f>J21/7</f>
        <v>91.471428571428561</v>
      </c>
      <c r="L21" s="5">
        <f>K21*12</f>
        <v>1097.6571428571428</v>
      </c>
    </row>
    <row r="22" spans="1:15" ht="299.25" customHeight="1" x14ac:dyDescent="0.25">
      <c r="A22" s="6" t="s">
        <v>18</v>
      </c>
      <c r="B22" s="6">
        <v>395</v>
      </c>
      <c r="C22" s="4" t="s">
        <v>41</v>
      </c>
      <c r="D22" s="4" t="s">
        <v>42</v>
      </c>
      <c r="E22" s="15">
        <v>0</v>
      </c>
      <c r="F22" s="15">
        <v>0</v>
      </c>
      <c r="G22" s="15">
        <v>0</v>
      </c>
      <c r="H22" s="15">
        <v>0</v>
      </c>
    </row>
    <row r="23" spans="1:15" ht="170.25" customHeight="1" x14ac:dyDescent="0.25">
      <c r="A23" s="6" t="s">
        <v>18</v>
      </c>
      <c r="B23" s="6">
        <v>395</v>
      </c>
      <c r="C23" s="4" t="s">
        <v>43</v>
      </c>
      <c r="D23" s="4" t="s">
        <v>44</v>
      </c>
      <c r="E23" s="15">
        <v>0</v>
      </c>
      <c r="F23" s="15">
        <v>0</v>
      </c>
      <c r="G23" s="15">
        <v>0</v>
      </c>
      <c r="H23" s="15">
        <v>0</v>
      </c>
    </row>
    <row r="24" spans="1:15" ht="159.75" customHeight="1" x14ac:dyDescent="0.25">
      <c r="A24" s="6" t="s">
        <v>18</v>
      </c>
      <c r="B24" s="6">
        <v>395</v>
      </c>
      <c r="C24" s="4" t="s">
        <v>45</v>
      </c>
      <c r="D24" s="4" t="s">
        <v>46</v>
      </c>
      <c r="E24" s="15">
        <v>6570.3</v>
      </c>
      <c r="F24" s="15">
        <v>0</v>
      </c>
      <c r="G24" s="15">
        <v>0</v>
      </c>
      <c r="H24" s="15">
        <v>0</v>
      </c>
      <c r="M24">
        <f>3832.7</f>
        <v>3832.7</v>
      </c>
      <c r="N24">
        <f>M24/7</f>
        <v>547.52857142857135</v>
      </c>
      <c r="O24">
        <f>N24*12</f>
        <v>6570.3428571428558</v>
      </c>
    </row>
    <row r="25" spans="1:15" ht="136.5" customHeight="1" x14ac:dyDescent="0.25">
      <c r="A25" s="6" t="s">
        <v>18</v>
      </c>
      <c r="B25" s="6">
        <v>395</v>
      </c>
      <c r="C25" s="4" t="s">
        <v>47</v>
      </c>
      <c r="D25" s="4" t="s">
        <v>48</v>
      </c>
      <c r="E25" s="15">
        <v>0</v>
      </c>
      <c r="F25" s="15">
        <v>0</v>
      </c>
      <c r="G25" s="15">
        <v>0</v>
      </c>
      <c r="H25" s="15">
        <v>0</v>
      </c>
    </row>
    <row r="26" spans="1:15" ht="195.75" customHeight="1" x14ac:dyDescent="0.25">
      <c r="A26" s="6" t="s">
        <v>18</v>
      </c>
      <c r="B26" s="6">
        <v>395</v>
      </c>
      <c r="C26" s="4" t="s">
        <v>49</v>
      </c>
      <c r="D26" s="4" t="s">
        <v>50</v>
      </c>
      <c r="E26" s="15">
        <v>0</v>
      </c>
      <c r="F26" s="15">
        <v>0</v>
      </c>
      <c r="G26" s="15">
        <v>0</v>
      </c>
      <c r="H26" s="15">
        <v>0</v>
      </c>
    </row>
    <row r="27" spans="1:15" ht="161.25" customHeight="1" x14ac:dyDescent="0.25">
      <c r="A27" s="6" t="s">
        <v>18</v>
      </c>
      <c r="B27" s="6">
        <v>395</v>
      </c>
      <c r="C27" s="4" t="s">
        <v>51</v>
      </c>
      <c r="D27" s="6" t="s">
        <v>52</v>
      </c>
      <c r="E27" s="15">
        <v>2432.6</v>
      </c>
      <c r="F27" s="15">
        <v>0</v>
      </c>
      <c r="G27" s="15">
        <v>0</v>
      </c>
      <c r="H27" s="15">
        <v>0</v>
      </c>
      <c r="J27" s="7">
        <v>1419</v>
      </c>
      <c r="K27" s="5">
        <f>J27/7</f>
        <v>202.71428571428572</v>
      </c>
      <c r="L27" s="5">
        <f>12*K27</f>
        <v>2432.5714285714284</v>
      </c>
    </row>
    <row r="28" spans="1:15" ht="190.5" customHeight="1" x14ac:dyDescent="0.25">
      <c r="A28" s="6" t="s">
        <v>18</v>
      </c>
      <c r="B28" s="6">
        <v>395</v>
      </c>
      <c r="C28" s="4" t="s">
        <v>53</v>
      </c>
      <c r="D28" s="6" t="s">
        <v>54</v>
      </c>
      <c r="E28" s="15">
        <v>3213.3</v>
      </c>
      <c r="F28" s="15">
        <v>0</v>
      </c>
      <c r="G28" s="15">
        <v>0</v>
      </c>
      <c r="H28" s="15">
        <v>0</v>
      </c>
      <c r="J28" s="7">
        <v>1874.4</v>
      </c>
      <c r="K28" s="5">
        <f>J28/7</f>
        <v>267.7714285714286</v>
      </c>
      <c r="L28" s="5">
        <f>K28*12</f>
        <v>3213.2571428571432</v>
      </c>
    </row>
    <row r="29" spans="1:15" ht="102.75" customHeight="1" x14ac:dyDescent="0.25">
      <c r="A29" s="6" t="s">
        <v>18</v>
      </c>
      <c r="B29" s="6">
        <v>395</v>
      </c>
      <c r="C29" s="4" t="s">
        <v>55</v>
      </c>
      <c r="D29" s="4" t="s">
        <v>56</v>
      </c>
      <c r="E29" s="16">
        <v>0</v>
      </c>
      <c r="F29" s="16">
        <v>0</v>
      </c>
      <c r="G29" s="16">
        <v>0</v>
      </c>
      <c r="H29" s="16">
        <v>0</v>
      </c>
    </row>
    <row r="30" spans="1:15" ht="102.75" customHeight="1" x14ac:dyDescent="0.25">
      <c r="A30" s="6" t="s">
        <v>18</v>
      </c>
      <c r="B30" s="6">
        <v>395</v>
      </c>
      <c r="C30" s="4" t="s">
        <v>57</v>
      </c>
      <c r="D30" s="8" t="s">
        <v>58</v>
      </c>
      <c r="E30" s="15">
        <v>191105.7</v>
      </c>
      <c r="F30" s="15">
        <v>197052.3</v>
      </c>
      <c r="G30" s="15">
        <v>201979</v>
      </c>
      <c r="H30" s="15">
        <v>206905</v>
      </c>
      <c r="J30" s="5">
        <f>111633.4-155.1</f>
        <v>111478.29999999999</v>
      </c>
      <c r="K30" s="5">
        <f>J30/7</f>
        <v>15925.471428571427</v>
      </c>
      <c r="L30" s="5">
        <f>K30*12</f>
        <v>191105.65714285712</v>
      </c>
    </row>
    <row r="31" spans="1:15" ht="228" customHeight="1" x14ac:dyDescent="0.25">
      <c r="A31" s="6" t="s">
        <v>18</v>
      </c>
      <c r="B31" s="6">
        <v>395</v>
      </c>
      <c r="C31" s="4" t="s">
        <v>59</v>
      </c>
      <c r="D31" s="4" t="s">
        <v>60</v>
      </c>
      <c r="E31" s="17">
        <v>0</v>
      </c>
      <c r="F31" s="17">
        <v>0</v>
      </c>
      <c r="G31" s="17">
        <v>0</v>
      </c>
      <c r="H31" s="17">
        <v>0</v>
      </c>
    </row>
    <row r="32" spans="1:15" ht="344.25" customHeight="1" x14ac:dyDescent="0.25">
      <c r="A32" s="6" t="s">
        <v>18</v>
      </c>
      <c r="B32" s="6">
        <v>395</v>
      </c>
      <c r="C32" s="4" t="s">
        <v>61</v>
      </c>
      <c r="D32" s="4" t="s">
        <v>62</v>
      </c>
      <c r="E32" s="16">
        <v>0</v>
      </c>
      <c r="F32" s="16">
        <v>0</v>
      </c>
      <c r="G32" s="16">
        <v>0</v>
      </c>
      <c r="H32" s="16">
        <v>0</v>
      </c>
    </row>
    <row r="33" spans="1:8" ht="248.25" customHeight="1" x14ac:dyDescent="0.25">
      <c r="A33" s="6" t="s">
        <v>18</v>
      </c>
      <c r="B33" s="6">
        <v>395</v>
      </c>
      <c r="C33" s="4" t="s">
        <v>63</v>
      </c>
      <c r="D33" s="8" t="s">
        <v>64</v>
      </c>
      <c r="E33" s="18">
        <v>6251511.4000000004</v>
      </c>
      <c r="F33" s="18">
        <f>12153.8+4940106.2</f>
        <v>4952260</v>
      </c>
      <c r="G33" s="18">
        <v>5066622.4000000004</v>
      </c>
      <c r="H33" s="18">
        <v>5066622.4000000004</v>
      </c>
    </row>
    <row r="34" spans="1:8" ht="227.25" customHeight="1" x14ac:dyDescent="0.25">
      <c r="A34" s="6" t="s">
        <v>18</v>
      </c>
      <c r="B34" s="6">
        <v>395</v>
      </c>
      <c r="C34" s="4" t="s">
        <v>65</v>
      </c>
      <c r="D34" s="8" t="s">
        <v>66</v>
      </c>
      <c r="E34" s="14">
        <v>42000</v>
      </c>
      <c r="F34" s="13">
        <v>43680</v>
      </c>
      <c r="G34" s="13">
        <v>43680</v>
      </c>
      <c r="H34" s="13">
        <v>43680</v>
      </c>
    </row>
    <row r="35" spans="1:8" ht="189.75" customHeight="1" x14ac:dyDescent="0.25">
      <c r="A35" s="6" t="s">
        <v>18</v>
      </c>
      <c r="B35" s="6">
        <v>395</v>
      </c>
      <c r="C35" s="4" t="s">
        <v>67</v>
      </c>
      <c r="D35" s="4" t="s">
        <v>68</v>
      </c>
      <c r="E35" s="19">
        <v>0</v>
      </c>
      <c r="F35" s="19">
        <v>0</v>
      </c>
      <c r="G35" s="19">
        <v>0</v>
      </c>
      <c r="H35" s="19">
        <v>0</v>
      </c>
    </row>
    <row r="36" spans="1:8" ht="180" customHeight="1" x14ac:dyDescent="0.25">
      <c r="A36" s="6" t="s">
        <v>18</v>
      </c>
      <c r="B36" s="6">
        <v>395</v>
      </c>
      <c r="C36" s="4" t="s">
        <v>69</v>
      </c>
      <c r="D36" s="8" t="s">
        <v>70</v>
      </c>
      <c r="E36" s="14">
        <v>20047185.699999999</v>
      </c>
      <c r="F36" s="13">
        <v>20907698.5</v>
      </c>
      <c r="G36" s="13">
        <v>21895804.899999999</v>
      </c>
      <c r="H36" s="13">
        <v>23131217.600000001</v>
      </c>
    </row>
    <row r="37" spans="1:8" ht="150.75" customHeight="1" x14ac:dyDescent="0.25">
      <c r="A37" s="6" t="s">
        <v>18</v>
      </c>
      <c r="B37" s="6">
        <v>395</v>
      </c>
      <c r="C37" s="4" t="s">
        <v>71</v>
      </c>
      <c r="D37" s="4" t="s">
        <v>72</v>
      </c>
      <c r="E37" s="19">
        <v>0</v>
      </c>
      <c r="F37" s="19">
        <v>0</v>
      </c>
      <c r="G37" s="19">
        <v>0</v>
      </c>
      <c r="H37" s="19">
        <v>0</v>
      </c>
    </row>
    <row r="38" spans="1:8" ht="203.25" customHeight="1" x14ac:dyDescent="0.25">
      <c r="A38" s="6" t="s">
        <v>18</v>
      </c>
      <c r="B38" s="6">
        <v>395</v>
      </c>
      <c r="C38" s="4" t="s">
        <v>73</v>
      </c>
      <c r="D38" s="8" t="s">
        <v>74</v>
      </c>
      <c r="E38" s="14">
        <v>135800.9</v>
      </c>
      <c r="F38" s="13">
        <v>135800.9</v>
      </c>
      <c r="G38" s="13">
        <v>135800.9</v>
      </c>
      <c r="H38" s="13">
        <v>0</v>
      </c>
    </row>
    <row r="39" spans="1:8" ht="258" customHeight="1" x14ac:dyDescent="0.25">
      <c r="A39" s="6" t="s">
        <v>18</v>
      </c>
      <c r="B39" s="6">
        <v>395</v>
      </c>
      <c r="C39" s="4" t="s">
        <v>75</v>
      </c>
      <c r="D39" s="8" t="s">
        <v>76</v>
      </c>
      <c r="E39" s="14">
        <f>F39</f>
        <v>7857.9</v>
      </c>
      <c r="F39" s="13">
        <v>7857.9</v>
      </c>
      <c r="G39" s="13">
        <v>7857.9</v>
      </c>
      <c r="H39" s="13">
        <v>0</v>
      </c>
    </row>
    <row r="40" spans="1:8" ht="214.5" customHeight="1" x14ac:dyDescent="0.25">
      <c r="A40" s="6" t="s">
        <v>18</v>
      </c>
      <c r="B40" s="6">
        <v>395</v>
      </c>
      <c r="C40" s="4" t="s">
        <v>77</v>
      </c>
      <c r="D40" s="4" t="s">
        <v>78</v>
      </c>
      <c r="E40" s="19">
        <v>0</v>
      </c>
      <c r="F40" s="19">
        <v>0</v>
      </c>
      <c r="G40" s="19">
        <v>0</v>
      </c>
      <c r="H40" s="19">
        <v>0</v>
      </c>
    </row>
    <row r="41" spans="1:8" ht="102.75" customHeight="1" x14ac:dyDescent="0.25">
      <c r="A41" s="6" t="s">
        <v>18</v>
      </c>
      <c r="B41" s="6">
        <v>395</v>
      </c>
      <c r="C41" s="4" t="s">
        <v>79</v>
      </c>
      <c r="D41" s="8" t="s">
        <v>80</v>
      </c>
      <c r="E41" s="14">
        <v>2980320.8</v>
      </c>
      <c r="F41" s="22">
        <v>2980320.8</v>
      </c>
      <c r="G41" s="13">
        <v>3120395.9</v>
      </c>
      <c r="H41" s="13">
        <v>3295138</v>
      </c>
    </row>
    <row r="42" spans="1:8" ht="109.5" customHeight="1" x14ac:dyDescent="0.25">
      <c r="A42" s="6" t="s">
        <v>18</v>
      </c>
      <c r="B42" s="6">
        <v>395</v>
      </c>
      <c r="C42" s="4" t="s">
        <v>81</v>
      </c>
      <c r="D42" s="4" t="s">
        <v>82</v>
      </c>
      <c r="E42" s="17">
        <v>0</v>
      </c>
      <c r="F42" s="17">
        <v>0</v>
      </c>
      <c r="G42" s="17">
        <v>0</v>
      </c>
      <c r="H42" s="17">
        <v>0</v>
      </c>
    </row>
    <row r="43" spans="1:8" ht="94.5" customHeight="1" x14ac:dyDescent="0.25">
      <c r="A43" s="6" t="s">
        <v>18</v>
      </c>
      <c r="B43" s="6">
        <v>395</v>
      </c>
      <c r="C43" s="4" t="s">
        <v>83</v>
      </c>
      <c r="D43" s="4" t="s">
        <v>84</v>
      </c>
      <c r="E43" s="15">
        <v>0</v>
      </c>
      <c r="F43" s="15">
        <v>0</v>
      </c>
      <c r="G43" s="15">
        <v>0</v>
      </c>
      <c r="H43" s="15">
        <v>0</v>
      </c>
    </row>
    <row r="44" spans="1:8" ht="147.75" customHeight="1" x14ac:dyDescent="0.25">
      <c r="A44" s="6" t="s">
        <v>18</v>
      </c>
      <c r="B44" s="6">
        <v>395</v>
      </c>
      <c r="C44" s="4" t="s">
        <v>85</v>
      </c>
      <c r="D44" s="4" t="s">
        <v>86</v>
      </c>
      <c r="E44" s="15">
        <v>0</v>
      </c>
      <c r="F44" s="15">
        <v>0</v>
      </c>
      <c r="G44" s="15">
        <v>0</v>
      </c>
      <c r="H44" s="15">
        <v>0</v>
      </c>
    </row>
    <row r="45" spans="1:8" ht="100.5" customHeight="1" x14ac:dyDescent="0.25">
      <c r="A45" s="6" t="s">
        <v>18</v>
      </c>
      <c r="B45" s="6">
        <v>395</v>
      </c>
      <c r="C45" s="4" t="s">
        <v>87</v>
      </c>
      <c r="D45" s="4" t="s">
        <v>88</v>
      </c>
      <c r="E45" s="15">
        <v>0</v>
      </c>
      <c r="F45" s="15">
        <v>0</v>
      </c>
      <c r="G45" s="15">
        <v>0</v>
      </c>
      <c r="H45" s="15">
        <v>0</v>
      </c>
    </row>
    <row r="46" spans="1:8" ht="117.75" customHeight="1" x14ac:dyDescent="0.25">
      <c r="A46" s="6" t="s">
        <v>18</v>
      </c>
      <c r="B46" s="6">
        <v>395</v>
      </c>
      <c r="C46" s="4" t="s">
        <v>89</v>
      </c>
      <c r="D46" s="4" t="s">
        <v>90</v>
      </c>
      <c r="E46" s="15">
        <v>0</v>
      </c>
      <c r="F46" s="15">
        <v>0</v>
      </c>
      <c r="G46" s="15">
        <v>0</v>
      </c>
      <c r="H46" s="15">
        <v>0</v>
      </c>
    </row>
    <row r="47" spans="1:8" ht="101.25" customHeight="1" x14ac:dyDescent="0.25">
      <c r="A47" s="6" t="s">
        <v>18</v>
      </c>
      <c r="B47" s="6">
        <v>395</v>
      </c>
      <c r="C47" s="4" t="s">
        <v>91</v>
      </c>
      <c r="D47" s="4" t="s">
        <v>92</v>
      </c>
      <c r="E47" s="15">
        <v>0</v>
      </c>
      <c r="F47" s="15">
        <v>0</v>
      </c>
      <c r="G47" s="15">
        <v>0</v>
      </c>
      <c r="H47" s="15">
        <v>0</v>
      </c>
    </row>
    <row r="48" spans="1:8" ht="124.5" customHeight="1" x14ac:dyDescent="0.25">
      <c r="A48" s="6" t="s">
        <v>18</v>
      </c>
      <c r="B48" s="6">
        <v>395</v>
      </c>
      <c r="C48" s="4" t="s">
        <v>93</v>
      </c>
      <c r="D48" s="4" t="s">
        <v>94</v>
      </c>
      <c r="E48" s="15">
        <v>0</v>
      </c>
      <c r="F48" s="15">
        <v>0</v>
      </c>
      <c r="G48" s="15">
        <v>0</v>
      </c>
      <c r="H48" s="15">
        <v>0</v>
      </c>
    </row>
    <row r="49" spans="1:12" ht="117" customHeight="1" x14ac:dyDescent="0.25">
      <c r="A49" s="6" t="s">
        <v>18</v>
      </c>
      <c r="B49" s="6">
        <v>395</v>
      </c>
      <c r="C49" s="4" t="s">
        <v>95</v>
      </c>
      <c r="D49" s="4" t="s">
        <v>96</v>
      </c>
      <c r="E49" s="15">
        <v>0</v>
      </c>
      <c r="F49" s="15">
        <v>0</v>
      </c>
      <c r="G49" s="15">
        <v>0</v>
      </c>
      <c r="H49" s="15">
        <v>0</v>
      </c>
    </row>
    <row r="50" spans="1:12" ht="105.75" customHeight="1" x14ac:dyDescent="0.25">
      <c r="A50" s="6" t="s">
        <v>18</v>
      </c>
      <c r="B50" s="6">
        <v>395</v>
      </c>
      <c r="C50" s="4" t="s">
        <v>97</v>
      </c>
      <c r="D50" s="4" t="s">
        <v>98</v>
      </c>
      <c r="E50" s="15">
        <v>0</v>
      </c>
      <c r="F50" s="15">
        <v>0</v>
      </c>
      <c r="G50" s="15">
        <v>0</v>
      </c>
      <c r="H50" s="15">
        <v>0</v>
      </c>
    </row>
    <row r="51" spans="1:12" ht="104.25" customHeight="1" x14ac:dyDescent="0.25">
      <c r="A51" s="6" t="s">
        <v>18</v>
      </c>
      <c r="B51" s="6">
        <v>395</v>
      </c>
      <c r="C51" s="4" t="s">
        <v>99</v>
      </c>
      <c r="D51" s="4" t="s">
        <v>100</v>
      </c>
      <c r="E51" s="15">
        <v>0</v>
      </c>
      <c r="F51" s="15">
        <v>0</v>
      </c>
      <c r="G51" s="15">
        <v>0</v>
      </c>
      <c r="H51" s="15">
        <v>0</v>
      </c>
    </row>
    <row r="52" spans="1:12" ht="123.75" customHeight="1" x14ac:dyDescent="0.25">
      <c r="A52" s="6" t="s">
        <v>18</v>
      </c>
      <c r="B52" s="6">
        <v>395</v>
      </c>
      <c r="C52" s="4" t="s">
        <v>101</v>
      </c>
      <c r="D52" s="4" t="s">
        <v>102</v>
      </c>
      <c r="E52" s="15">
        <v>0</v>
      </c>
      <c r="F52" s="15">
        <v>0</v>
      </c>
      <c r="G52" s="15">
        <v>0</v>
      </c>
      <c r="H52" s="15">
        <v>0</v>
      </c>
    </row>
    <row r="53" spans="1:12" ht="124.5" customHeight="1" x14ac:dyDescent="0.25">
      <c r="A53" s="6" t="s">
        <v>18</v>
      </c>
      <c r="B53" s="6">
        <v>395</v>
      </c>
      <c r="C53" s="4" t="s">
        <v>103</v>
      </c>
      <c r="D53" s="4" t="s">
        <v>104</v>
      </c>
      <c r="E53" s="15">
        <v>0</v>
      </c>
      <c r="F53" s="15">
        <v>0</v>
      </c>
      <c r="G53" s="15">
        <v>0</v>
      </c>
      <c r="H53" s="15">
        <v>0</v>
      </c>
    </row>
    <row r="54" spans="1:12" ht="165.75" customHeight="1" x14ac:dyDescent="0.25">
      <c r="A54" s="6" t="s">
        <v>18</v>
      </c>
      <c r="B54" s="6">
        <v>395</v>
      </c>
      <c r="C54" s="4" t="s">
        <v>105</v>
      </c>
      <c r="D54" s="4" t="s">
        <v>106</v>
      </c>
      <c r="E54" s="15">
        <v>0</v>
      </c>
      <c r="F54" s="15">
        <v>0</v>
      </c>
      <c r="G54" s="15">
        <v>0</v>
      </c>
      <c r="H54" s="15">
        <v>0</v>
      </c>
    </row>
    <row r="55" spans="1:12" ht="130.5" customHeight="1" x14ac:dyDescent="0.25">
      <c r="A55" s="6" t="s">
        <v>18</v>
      </c>
      <c r="B55" s="6">
        <v>395</v>
      </c>
      <c r="C55" s="4" t="s">
        <v>107</v>
      </c>
      <c r="D55" s="4" t="s">
        <v>108</v>
      </c>
      <c r="E55" s="15">
        <v>0</v>
      </c>
      <c r="F55" s="15">
        <v>0</v>
      </c>
      <c r="G55" s="15">
        <v>0</v>
      </c>
      <c r="H55" s="15">
        <v>0</v>
      </c>
    </row>
    <row r="56" spans="1:12" ht="93.75" x14ac:dyDescent="0.25">
      <c r="A56" s="6" t="s">
        <v>18</v>
      </c>
      <c r="B56" s="6">
        <v>395</v>
      </c>
      <c r="C56" s="4" t="s">
        <v>109</v>
      </c>
      <c r="D56" s="4" t="s">
        <v>110</v>
      </c>
      <c r="E56" s="15">
        <v>0</v>
      </c>
      <c r="F56" s="15">
        <v>0</v>
      </c>
      <c r="G56" s="15">
        <v>0</v>
      </c>
      <c r="H56" s="15">
        <v>0</v>
      </c>
    </row>
    <row r="57" spans="1:12" ht="112.5" x14ac:dyDescent="0.25">
      <c r="A57" s="6" t="s">
        <v>18</v>
      </c>
      <c r="B57" s="6">
        <v>395</v>
      </c>
      <c r="C57" s="4" t="s">
        <v>111</v>
      </c>
      <c r="D57" s="4" t="s">
        <v>112</v>
      </c>
      <c r="E57" s="15">
        <v>0</v>
      </c>
      <c r="F57" s="15">
        <v>0</v>
      </c>
      <c r="G57" s="15">
        <v>0</v>
      </c>
      <c r="H57" s="15">
        <v>0</v>
      </c>
    </row>
    <row r="58" spans="1:12" ht="93.75" x14ac:dyDescent="0.25">
      <c r="A58" s="6" t="s">
        <v>18</v>
      </c>
      <c r="B58" s="6">
        <v>395</v>
      </c>
      <c r="C58" s="6" t="s">
        <v>113</v>
      </c>
      <c r="D58" s="6" t="s">
        <v>114</v>
      </c>
      <c r="E58" s="15">
        <v>0</v>
      </c>
      <c r="F58" s="15">
        <v>0</v>
      </c>
      <c r="G58" s="15">
        <v>0</v>
      </c>
      <c r="H58" s="15">
        <v>0</v>
      </c>
    </row>
    <row r="59" spans="1:12" ht="93.75" x14ac:dyDescent="0.25">
      <c r="A59" s="6" t="s">
        <v>18</v>
      </c>
      <c r="B59" s="6">
        <v>395</v>
      </c>
      <c r="C59" s="6" t="s">
        <v>115</v>
      </c>
      <c r="D59" s="6" t="s">
        <v>116</v>
      </c>
      <c r="E59" s="15">
        <v>0</v>
      </c>
      <c r="F59" s="15">
        <v>0</v>
      </c>
      <c r="G59" s="15">
        <v>0</v>
      </c>
      <c r="H59" s="15">
        <v>0</v>
      </c>
    </row>
    <row r="60" spans="1:12" ht="281.25" x14ac:dyDescent="0.25">
      <c r="A60" s="6" t="s">
        <v>18</v>
      </c>
      <c r="B60" s="6">
        <v>395</v>
      </c>
      <c r="C60" s="4" t="s">
        <v>117</v>
      </c>
      <c r="D60" s="4" t="s">
        <v>118</v>
      </c>
      <c r="E60" s="15">
        <v>0</v>
      </c>
      <c r="F60" s="15">
        <v>0</v>
      </c>
      <c r="G60" s="15">
        <v>0</v>
      </c>
      <c r="H60" s="15">
        <v>0</v>
      </c>
    </row>
    <row r="61" spans="1:12" ht="150" x14ac:dyDescent="0.25">
      <c r="A61" s="6" t="s">
        <v>18</v>
      </c>
      <c r="B61" s="6">
        <v>395</v>
      </c>
      <c r="C61" s="4" t="s">
        <v>119</v>
      </c>
      <c r="D61" s="4" t="s">
        <v>120</v>
      </c>
      <c r="E61" s="15">
        <v>0</v>
      </c>
      <c r="F61" s="15">
        <v>0</v>
      </c>
      <c r="G61" s="15">
        <v>0</v>
      </c>
      <c r="H61" s="15">
        <v>0</v>
      </c>
    </row>
    <row r="62" spans="1:12" ht="150" x14ac:dyDescent="0.25">
      <c r="A62" s="6" t="s">
        <v>18</v>
      </c>
      <c r="B62" s="6">
        <v>395</v>
      </c>
      <c r="C62" s="4" t="s">
        <v>121</v>
      </c>
      <c r="D62" s="4" t="s">
        <v>122</v>
      </c>
      <c r="E62" s="15">
        <v>801.6</v>
      </c>
      <c r="F62" s="15">
        <v>0</v>
      </c>
      <c r="G62" s="15">
        <v>0</v>
      </c>
      <c r="H62" s="15">
        <v>0</v>
      </c>
      <c r="J62" s="5">
        <v>467.6</v>
      </c>
      <c r="K62" s="5">
        <f>J62/7</f>
        <v>66.8</v>
      </c>
      <c r="L62" s="5">
        <f>K62*12</f>
        <v>801.59999999999991</v>
      </c>
    </row>
    <row r="63" spans="1:12" ht="150" x14ac:dyDescent="0.25">
      <c r="A63" s="6" t="s">
        <v>18</v>
      </c>
      <c r="B63" s="6">
        <v>395</v>
      </c>
      <c r="C63" s="4" t="s">
        <v>123</v>
      </c>
      <c r="D63" s="4" t="s">
        <v>120</v>
      </c>
      <c r="E63" s="15">
        <v>87.9</v>
      </c>
      <c r="F63" s="15">
        <v>0</v>
      </c>
      <c r="G63" s="15">
        <v>0</v>
      </c>
      <c r="H63" s="15">
        <v>0</v>
      </c>
      <c r="J63" s="5">
        <v>51.3</v>
      </c>
      <c r="K63" s="5">
        <f>J63/7</f>
        <v>7.3285714285714283</v>
      </c>
      <c r="L63" s="5">
        <f>K63*12</f>
        <v>87.942857142857136</v>
      </c>
    </row>
    <row r="64" spans="1:12" ht="131.25" x14ac:dyDescent="0.25">
      <c r="A64" s="6" t="s">
        <v>18</v>
      </c>
      <c r="B64" s="6">
        <v>395</v>
      </c>
      <c r="C64" s="4" t="s">
        <v>124</v>
      </c>
      <c r="D64" s="4" t="s">
        <v>125</v>
      </c>
      <c r="E64" s="15">
        <v>0</v>
      </c>
      <c r="F64" s="15">
        <v>0</v>
      </c>
      <c r="G64" s="15">
        <v>0</v>
      </c>
      <c r="H64" s="15">
        <v>0</v>
      </c>
    </row>
    <row r="65" spans="1:12" ht="225" x14ac:dyDescent="0.25">
      <c r="A65" s="6" t="s">
        <v>18</v>
      </c>
      <c r="B65" s="6">
        <v>395</v>
      </c>
      <c r="C65" s="4" t="s">
        <v>126</v>
      </c>
      <c r="D65" s="4" t="s">
        <v>127</v>
      </c>
      <c r="E65" s="20">
        <v>-80756.5</v>
      </c>
      <c r="F65" s="15">
        <v>0</v>
      </c>
      <c r="G65" s="15">
        <v>0</v>
      </c>
      <c r="H65" s="15">
        <v>0</v>
      </c>
      <c r="J65" s="5">
        <v>-80756.5</v>
      </c>
      <c r="K65" s="5">
        <f>J65/7</f>
        <v>-11536.642857142857</v>
      </c>
      <c r="L65" s="5">
        <f>K65*12</f>
        <v>-138439.71428571429</v>
      </c>
    </row>
    <row r="66" spans="1:12" ht="187.5" x14ac:dyDescent="0.25">
      <c r="A66" s="6" t="s">
        <v>18</v>
      </c>
      <c r="B66" s="6">
        <v>395</v>
      </c>
      <c r="C66" s="4" t="s">
        <v>128</v>
      </c>
      <c r="D66" s="4" t="s">
        <v>129</v>
      </c>
      <c r="E66" s="15">
        <v>-476.7</v>
      </c>
      <c r="F66" s="15">
        <v>0</v>
      </c>
      <c r="G66" s="15">
        <v>0</v>
      </c>
      <c r="H66" s="15">
        <v>0</v>
      </c>
      <c r="J66" s="5">
        <v>-476.7</v>
      </c>
      <c r="K66" s="5">
        <f>J66/7</f>
        <v>-68.099999999999994</v>
      </c>
      <c r="L66" s="5">
        <f>K66*12</f>
        <v>-817.19999999999993</v>
      </c>
    </row>
    <row r="67" spans="1:12" ht="306" customHeight="1" x14ac:dyDescent="0.25">
      <c r="A67" s="6" t="s">
        <v>18</v>
      </c>
      <c r="B67" s="6">
        <v>395</v>
      </c>
      <c r="C67" s="4" t="s">
        <v>130</v>
      </c>
      <c r="D67" s="4" t="s">
        <v>131</v>
      </c>
      <c r="E67" s="15">
        <v>0</v>
      </c>
      <c r="F67" s="15">
        <v>0</v>
      </c>
      <c r="G67" s="15">
        <v>0</v>
      </c>
      <c r="H67" s="15">
        <v>0</v>
      </c>
    </row>
    <row r="68" spans="1:12" ht="151.5" customHeight="1" x14ac:dyDescent="0.25">
      <c r="A68" s="6" t="s">
        <v>18</v>
      </c>
      <c r="B68" s="6">
        <v>395</v>
      </c>
      <c r="C68" s="4" t="s">
        <v>132</v>
      </c>
      <c r="D68" s="4" t="s">
        <v>133</v>
      </c>
      <c r="E68" s="15">
        <v>0</v>
      </c>
      <c r="F68" s="15">
        <v>0</v>
      </c>
      <c r="G68" s="15">
        <v>0</v>
      </c>
      <c r="H68" s="15">
        <v>0</v>
      </c>
    </row>
    <row r="69" spans="1:12" ht="183" customHeight="1" x14ac:dyDescent="0.25">
      <c r="A69" s="6" t="s">
        <v>18</v>
      </c>
      <c r="B69" s="6">
        <v>395</v>
      </c>
      <c r="C69" s="4" t="s">
        <v>134</v>
      </c>
      <c r="D69" s="4" t="s">
        <v>135</v>
      </c>
      <c r="E69" s="15">
        <v>0</v>
      </c>
      <c r="F69" s="15">
        <v>0</v>
      </c>
      <c r="G69" s="15">
        <v>0</v>
      </c>
      <c r="H69" s="15">
        <v>0</v>
      </c>
    </row>
    <row r="70" spans="1:12" ht="157.5" customHeight="1" x14ac:dyDescent="0.25">
      <c r="A70" s="6" t="s">
        <v>18</v>
      </c>
      <c r="B70" s="6">
        <v>395</v>
      </c>
      <c r="C70" s="4" t="s">
        <v>136</v>
      </c>
      <c r="D70" s="4" t="s">
        <v>137</v>
      </c>
      <c r="E70" s="15">
        <v>0</v>
      </c>
      <c r="F70" s="15">
        <v>0</v>
      </c>
      <c r="G70" s="15">
        <v>0</v>
      </c>
      <c r="H70" s="15">
        <v>0</v>
      </c>
    </row>
    <row r="71" spans="1:12" ht="176.25" customHeight="1" x14ac:dyDescent="0.25">
      <c r="A71" s="6" t="s">
        <v>18</v>
      </c>
      <c r="B71" s="6">
        <v>395</v>
      </c>
      <c r="C71" s="4" t="s">
        <v>138</v>
      </c>
      <c r="D71" s="4" t="s">
        <v>139</v>
      </c>
      <c r="E71" s="15">
        <v>0</v>
      </c>
      <c r="F71" s="15">
        <v>0</v>
      </c>
      <c r="G71" s="15">
        <v>0</v>
      </c>
      <c r="H71" s="15">
        <v>0</v>
      </c>
    </row>
    <row r="72" spans="1:12" ht="199.5" customHeight="1" x14ac:dyDescent="0.25">
      <c r="A72" s="6" t="s">
        <v>18</v>
      </c>
      <c r="B72" s="6">
        <v>395</v>
      </c>
      <c r="C72" s="4" t="s">
        <v>140</v>
      </c>
      <c r="D72" s="4" t="s">
        <v>141</v>
      </c>
      <c r="E72" s="15">
        <v>-413</v>
      </c>
      <c r="F72" s="15">
        <v>0</v>
      </c>
      <c r="G72" s="15">
        <v>0</v>
      </c>
      <c r="H72" s="15">
        <v>0</v>
      </c>
      <c r="J72" s="5">
        <v>-413</v>
      </c>
      <c r="K72" s="5">
        <f>J72/7</f>
        <v>-59</v>
      </c>
      <c r="L72" s="5">
        <f>12*K72</f>
        <v>-708</v>
      </c>
    </row>
    <row r="74" spans="1:12" x14ac:dyDescent="0.25">
      <c r="F74" s="11">
        <f>SUM(F11:F73)</f>
        <v>29224670.399999999</v>
      </c>
      <c r="G74" s="11">
        <f t="shared" ref="G74:H74" si="0">SUM(G11:G73)</f>
        <v>30472140.999999993</v>
      </c>
      <c r="H74" s="11">
        <f t="shared" si="0"/>
        <v>31743563</v>
      </c>
    </row>
    <row r="75" spans="1:12" x14ac:dyDescent="0.25">
      <c r="F75" s="11"/>
      <c r="G75" s="11"/>
      <c r="H75" s="11"/>
    </row>
    <row r="76" spans="1:12" x14ac:dyDescent="0.25">
      <c r="F76" s="11"/>
      <c r="G76" s="11"/>
      <c r="H76" s="11"/>
    </row>
  </sheetData>
  <autoFilter ref="A8:H72">
    <filterColumn colId="5" showButton="0"/>
    <filterColumn colId="6" showButton="0"/>
  </autoFilter>
  <mergeCells count="10">
    <mergeCell ref="G2:H2"/>
    <mergeCell ref="A4:H4"/>
    <mergeCell ref="A5:H5"/>
    <mergeCell ref="A6:H6"/>
    <mergeCell ref="A8:A9"/>
    <mergeCell ref="B8:B9"/>
    <mergeCell ref="C8:C9"/>
    <mergeCell ref="D8:D9"/>
    <mergeCell ref="E8:E9"/>
    <mergeCell ref="F8:H8"/>
  </mergeCells>
  <pageMargins left="0.25" right="0.25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2020-10-02T14:12:37Z</cp:lastPrinted>
  <dcterms:created xsi:type="dcterms:W3CDTF">2020-08-10T14:19:40Z</dcterms:created>
  <dcterms:modified xsi:type="dcterms:W3CDTF">2020-10-02T14:12:38Z</dcterms:modified>
</cp:coreProperties>
</file>