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20700" windowHeight="5670"/>
  </bookViews>
  <sheets>
    <sheet name="МТБ ДОУ" sheetId="4" r:id="rId1"/>
  </sheets>
  <definedNames>
    <definedName name="_xlnm.Print_Titles" localSheetId="0">'МТБ ДОУ'!$A:$B</definedName>
    <definedName name="_xlnm.Print_Area" localSheetId="0">'МТБ ДОУ'!$A$1:$AI$28</definedName>
  </definedNames>
  <calcPr calcId="145621"/>
</workbook>
</file>

<file path=xl/calcChain.xml><?xml version="1.0" encoding="utf-8"?>
<calcChain xmlns="http://schemas.openxmlformats.org/spreadsheetml/2006/main">
  <c r="U13" i="4" l="1"/>
  <c r="X13" i="4" s="1"/>
  <c r="U14" i="4"/>
  <c r="X14" i="4" s="1"/>
  <c r="U15" i="4"/>
  <c r="X15" i="4" s="1"/>
  <c r="U16" i="4"/>
  <c r="X16" i="4" s="1"/>
  <c r="U17" i="4"/>
  <c r="X17" i="4" s="1"/>
  <c r="U18" i="4"/>
  <c r="X18" i="4" s="1"/>
  <c r="U19" i="4"/>
  <c r="X19" i="4" s="1"/>
  <c r="U20" i="4"/>
  <c r="X20" i="4" s="1"/>
  <c r="U21" i="4"/>
  <c r="X21" i="4" s="1"/>
  <c r="U22" i="4"/>
  <c r="X22" i="4" s="1"/>
  <c r="U23" i="4"/>
  <c r="X23" i="4" s="1"/>
  <c r="U24" i="4"/>
  <c r="X24" i="4" s="1"/>
  <c r="U25" i="4"/>
  <c r="X25" i="4" s="1"/>
  <c r="U26" i="4"/>
  <c r="X26" i="4" s="1"/>
  <c r="U12" i="4"/>
  <c r="X12" i="4" s="1"/>
  <c r="V10" i="4" l="1"/>
  <c r="V9" i="4"/>
  <c r="I27" i="4" l="1"/>
  <c r="P7" i="4" l="1"/>
  <c r="M7" i="4"/>
  <c r="J9" i="4" l="1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X27" i="4" l="1"/>
  <c r="U27" i="4"/>
  <c r="R27" i="4"/>
  <c r="Y26" i="4"/>
  <c r="V26" i="4"/>
  <c r="S26" i="4"/>
  <c r="L26" i="4"/>
  <c r="Y25" i="4"/>
  <c r="V25" i="4"/>
  <c r="W25" i="4" s="1"/>
  <c r="S25" i="4"/>
  <c r="L25" i="4"/>
  <c r="Y24" i="4"/>
  <c r="V24" i="4"/>
  <c r="S24" i="4"/>
  <c r="L24" i="4"/>
  <c r="M24" i="4" s="1"/>
  <c r="K24" i="4"/>
  <c r="Y23" i="4"/>
  <c r="Z23" i="4" s="1"/>
  <c r="V23" i="4"/>
  <c r="W23" i="4" s="1"/>
  <c r="S23" i="4"/>
  <c r="T23" i="4" s="1"/>
  <c r="L23" i="4"/>
  <c r="Y22" i="4"/>
  <c r="Z22" i="4" s="1"/>
  <c r="V22" i="4"/>
  <c r="W22" i="4" s="1"/>
  <c r="S22" i="4"/>
  <c r="AA22" i="4" s="1"/>
  <c r="L22" i="4"/>
  <c r="O22" i="4" s="1"/>
  <c r="P22" i="4" s="1"/>
  <c r="Y21" i="4"/>
  <c r="Z21" i="4" s="1"/>
  <c r="V21" i="4"/>
  <c r="W21" i="4" s="1"/>
  <c r="S21" i="4"/>
  <c r="T21" i="4" s="1"/>
  <c r="L21" i="4"/>
  <c r="Y20" i="4"/>
  <c r="V20" i="4"/>
  <c r="S20" i="4"/>
  <c r="L20" i="4"/>
  <c r="O20" i="4" s="1"/>
  <c r="P20" i="4" s="1"/>
  <c r="Y19" i="4"/>
  <c r="Z19" i="4" s="1"/>
  <c r="V19" i="4"/>
  <c r="W19" i="4" s="1"/>
  <c r="S19" i="4"/>
  <c r="T19" i="4" s="1"/>
  <c r="L19" i="4"/>
  <c r="K19" i="4"/>
  <c r="Y18" i="4"/>
  <c r="Z18" i="4" s="1"/>
  <c r="V18" i="4"/>
  <c r="W18" i="4" s="1"/>
  <c r="S18" i="4"/>
  <c r="T18" i="4" s="1"/>
  <c r="L18" i="4"/>
  <c r="M18" i="4" s="1"/>
  <c r="K18" i="4"/>
  <c r="Y17" i="4"/>
  <c r="V17" i="4"/>
  <c r="S17" i="4"/>
  <c r="L17" i="4"/>
  <c r="K17" i="4"/>
  <c r="Y16" i="4"/>
  <c r="Z16" i="4" s="1"/>
  <c r="V16" i="4"/>
  <c r="W16" i="4" s="1"/>
  <c r="S16" i="4"/>
  <c r="AA16" i="4" s="1"/>
  <c r="L16" i="4"/>
  <c r="O16" i="4" s="1"/>
  <c r="P16" i="4" s="1"/>
  <c r="K16" i="4"/>
  <c r="Y15" i="4"/>
  <c r="Z15" i="4" s="1"/>
  <c r="V15" i="4"/>
  <c r="W15" i="4" s="1"/>
  <c r="S15" i="4"/>
  <c r="T15" i="4" s="1"/>
  <c r="L15" i="4"/>
  <c r="Y14" i="4"/>
  <c r="V14" i="4"/>
  <c r="S14" i="4"/>
  <c r="L14" i="4"/>
  <c r="O14" i="4" s="1"/>
  <c r="P14" i="4" s="1"/>
  <c r="Y13" i="4"/>
  <c r="Z13" i="4" s="1"/>
  <c r="V13" i="4"/>
  <c r="W13" i="4" s="1"/>
  <c r="S13" i="4"/>
  <c r="T13" i="4" s="1"/>
  <c r="L13" i="4"/>
  <c r="Y12" i="4"/>
  <c r="Z12" i="4" s="1"/>
  <c r="V12" i="4"/>
  <c r="W12" i="4" s="1"/>
  <c r="S12" i="4"/>
  <c r="T12" i="4" s="1"/>
  <c r="L12" i="4"/>
  <c r="O12" i="4" s="1"/>
  <c r="P12" i="4" s="1"/>
  <c r="K12" i="4"/>
  <c r="Y11" i="4"/>
  <c r="Z11" i="4" s="1"/>
  <c r="V11" i="4"/>
  <c r="W11" i="4" s="1"/>
  <c r="S11" i="4"/>
  <c r="T11" i="4" s="1"/>
  <c r="L11" i="4"/>
  <c r="K11" i="4"/>
  <c r="Y10" i="4"/>
  <c r="Z10" i="4" s="1"/>
  <c r="W10" i="4"/>
  <c r="S10" i="4"/>
  <c r="T10" i="4" s="1"/>
  <c r="L10" i="4"/>
  <c r="M10" i="4" s="1"/>
  <c r="Y9" i="4"/>
  <c r="S9" i="4"/>
  <c r="T9" i="4" s="1"/>
  <c r="L9" i="4"/>
  <c r="AA9" i="4" l="1"/>
  <c r="AD9" i="4" s="1"/>
  <c r="AA14" i="4"/>
  <c r="AD14" i="4" s="1"/>
  <c r="AG14" i="4" s="1"/>
  <c r="Z17" i="4"/>
  <c r="AA10" i="4"/>
  <c r="AD10" i="4" s="1"/>
  <c r="AG10" i="4" s="1"/>
  <c r="W14" i="4"/>
  <c r="Z25" i="4"/>
  <c r="M14" i="4"/>
  <c r="N14" i="4" s="1"/>
  <c r="Z14" i="4"/>
  <c r="T17" i="4"/>
  <c r="W20" i="4"/>
  <c r="T24" i="4"/>
  <c r="T25" i="4"/>
  <c r="Z24" i="4"/>
  <c r="W26" i="4"/>
  <c r="T20" i="4"/>
  <c r="Z26" i="4"/>
  <c r="O10" i="4"/>
  <c r="P10" i="4" s="1"/>
  <c r="Q10" i="4" s="1"/>
  <c r="W17" i="4"/>
  <c r="Z20" i="4"/>
  <c r="W24" i="4"/>
  <c r="T26" i="4"/>
  <c r="N24" i="4"/>
  <c r="AD22" i="4"/>
  <c r="AG22" i="4" s="1"/>
  <c r="AD16" i="4"/>
  <c r="AG16" i="4" s="1"/>
  <c r="AC12" i="4"/>
  <c r="AF12" i="4" s="1"/>
  <c r="AI12" i="4" s="1"/>
  <c r="T16" i="4"/>
  <c r="M12" i="4"/>
  <c r="T14" i="4"/>
  <c r="AA20" i="4"/>
  <c r="T22" i="4"/>
  <c r="AA24" i="4"/>
  <c r="AA11" i="4"/>
  <c r="AC20" i="4"/>
  <c r="AF20" i="4" s="1"/>
  <c r="AI20" i="4" s="1"/>
  <c r="Q20" i="4"/>
  <c r="M16" i="4"/>
  <c r="M20" i="4"/>
  <c r="M22" i="4"/>
  <c r="AA18" i="4"/>
  <c r="O18" i="4"/>
  <c r="P18" i="4" s="1"/>
  <c r="K20" i="4"/>
  <c r="K22" i="4"/>
  <c r="O24" i="4"/>
  <c r="P24" i="4" s="1"/>
  <c r="AC24" i="4" s="1"/>
  <c r="AF24" i="4" s="1"/>
  <c r="AI24" i="4" s="1"/>
  <c r="AA12" i="4"/>
  <c r="AA19" i="4"/>
  <c r="K10" i="4"/>
  <c r="Q12" i="4"/>
  <c r="K14" i="4"/>
  <c r="AA17" i="4"/>
  <c r="V27" i="4"/>
  <c r="W9" i="4"/>
  <c r="N10" i="4"/>
  <c r="AB10" i="4"/>
  <c r="AE10" i="4" s="1"/>
  <c r="AH10" i="4" s="1"/>
  <c r="M9" i="4"/>
  <c r="L27" i="4"/>
  <c r="O9" i="4"/>
  <c r="O11" i="4"/>
  <c r="P11" i="4" s="1"/>
  <c r="M11" i="4"/>
  <c r="K13" i="4"/>
  <c r="AA13" i="4"/>
  <c r="AC14" i="4"/>
  <c r="AF14" i="4" s="1"/>
  <c r="AI14" i="4" s="1"/>
  <c r="Q14" i="4"/>
  <c r="N18" i="4"/>
  <c r="AB18" i="4"/>
  <c r="AE18" i="4" s="1"/>
  <c r="AH18" i="4" s="1"/>
  <c r="O19" i="4"/>
  <c r="P19" i="4" s="1"/>
  <c r="M19" i="4"/>
  <c r="K21" i="4"/>
  <c r="AA21" i="4"/>
  <c r="AC22" i="4"/>
  <c r="AF22" i="4" s="1"/>
  <c r="AI22" i="4" s="1"/>
  <c r="Q22" i="4"/>
  <c r="M25" i="4"/>
  <c r="O25" i="4"/>
  <c r="P25" i="4" s="1"/>
  <c r="K26" i="4"/>
  <c r="AA26" i="4"/>
  <c r="K15" i="4"/>
  <c r="AA15" i="4"/>
  <c r="AC16" i="4"/>
  <c r="AF16" i="4" s="1"/>
  <c r="AI16" i="4" s="1"/>
  <c r="Q16" i="4"/>
  <c r="M17" i="4"/>
  <c r="O17" i="4"/>
  <c r="P17" i="4" s="1"/>
  <c r="K23" i="4"/>
  <c r="AA23" i="4"/>
  <c r="J27" i="4"/>
  <c r="K9" i="4"/>
  <c r="S27" i="4"/>
  <c r="M21" i="4"/>
  <c r="O21" i="4"/>
  <c r="P21" i="4" s="1"/>
  <c r="O23" i="4"/>
  <c r="P23" i="4" s="1"/>
  <c r="M23" i="4"/>
  <c r="AB24" i="4"/>
  <c r="AE24" i="4" s="1"/>
  <c r="AH24" i="4" s="1"/>
  <c r="AA25" i="4"/>
  <c r="K25" i="4"/>
  <c r="Y27" i="4"/>
  <c r="Z9" i="4"/>
  <c r="M13" i="4"/>
  <c r="O13" i="4"/>
  <c r="P13" i="4" s="1"/>
  <c r="O15" i="4"/>
  <c r="P15" i="4" s="1"/>
  <c r="M15" i="4"/>
  <c r="O26" i="4"/>
  <c r="P26" i="4" s="1"/>
  <c r="M26" i="4"/>
  <c r="AC10" i="4" l="1"/>
  <c r="AF10" i="4" s="1"/>
  <c r="AI10" i="4" s="1"/>
  <c r="Z27" i="4"/>
  <c r="T27" i="4"/>
  <c r="S29" i="4" s="1"/>
  <c r="AB14" i="4"/>
  <c r="AE14" i="4" s="1"/>
  <c r="AH14" i="4" s="1"/>
  <c r="W27" i="4"/>
  <c r="Q24" i="4"/>
  <c r="N20" i="4"/>
  <c r="N12" i="4"/>
  <c r="AD17" i="4"/>
  <c r="AG17" i="4" s="1"/>
  <c r="AD26" i="4"/>
  <c r="AG26" i="4" s="1"/>
  <c r="AD19" i="4"/>
  <c r="AG19" i="4" s="1"/>
  <c r="AD12" i="4"/>
  <c r="AG12" i="4" s="1"/>
  <c r="AD20" i="4"/>
  <c r="AG20" i="4" s="1"/>
  <c r="AD24" i="4"/>
  <c r="AG24" i="4" s="1"/>
  <c r="AD15" i="4"/>
  <c r="AG15" i="4" s="1"/>
  <c r="AD25" i="4"/>
  <c r="AG25" i="4" s="1"/>
  <c r="AD23" i="4"/>
  <c r="AG23" i="4" s="1"/>
  <c r="AD21" i="4"/>
  <c r="AG21" i="4" s="1"/>
  <c r="AD13" i="4"/>
  <c r="AG13" i="4" s="1"/>
  <c r="AD18" i="4"/>
  <c r="AG18" i="4" s="1"/>
  <c r="AD11" i="4"/>
  <c r="AG11" i="4" s="1"/>
  <c r="AB12" i="4"/>
  <c r="AE12" i="4" s="1"/>
  <c r="AH12" i="4" s="1"/>
  <c r="AB20" i="4"/>
  <c r="AE20" i="4" s="1"/>
  <c r="AH20" i="4" s="1"/>
  <c r="K27" i="4"/>
  <c r="J29" i="4" s="1"/>
  <c r="N16" i="4"/>
  <c r="AB16" i="4"/>
  <c r="AE16" i="4" s="1"/>
  <c r="AH16" i="4" s="1"/>
  <c r="N22" i="4"/>
  <c r="AB22" i="4"/>
  <c r="AE22" i="4" s="1"/>
  <c r="AH22" i="4" s="1"/>
  <c r="AC18" i="4"/>
  <c r="AF18" i="4" s="1"/>
  <c r="AI18" i="4" s="1"/>
  <c r="Q18" i="4"/>
  <c r="AB26" i="4"/>
  <c r="AE26" i="4" s="1"/>
  <c r="AH26" i="4" s="1"/>
  <c r="N26" i="4"/>
  <c r="Q17" i="4"/>
  <c r="AC17" i="4"/>
  <c r="AF17" i="4" s="1"/>
  <c r="AI17" i="4" s="1"/>
  <c r="AA27" i="4"/>
  <c r="AC25" i="4"/>
  <c r="AF25" i="4" s="1"/>
  <c r="AI25" i="4" s="1"/>
  <c r="Q25" i="4"/>
  <c r="AB13" i="4"/>
  <c r="AE13" i="4" s="1"/>
  <c r="AH13" i="4" s="1"/>
  <c r="N13" i="4"/>
  <c r="AB23" i="4"/>
  <c r="AE23" i="4" s="1"/>
  <c r="AH23" i="4" s="1"/>
  <c r="N23" i="4"/>
  <c r="AB19" i="4"/>
  <c r="AE19" i="4" s="1"/>
  <c r="AH19" i="4" s="1"/>
  <c r="N19" i="4"/>
  <c r="AB11" i="4"/>
  <c r="AE11" i="4" s="1"/>
  <c r="AH11" i="4" s="1"/>
  <c r="N11" i="4"/>
  <c r="M27" i="4"/>
  <c r="AB9" i="4"/>
  <c r="N9" i="4"/>
  <c r="Q15" i="4"/>
  <c r="AC15" i="4"/>
  <c r="AF15" i="4" s="1"/>
  <c r="AI15" i="4" s="1"/>
  <c r="Q21" i="4"/>
  <c r="AC21" i="4"/>
  <c r="AF21" i="4" s="1"/>
  <c r="AI21" i="4" s="1"/>
  <c r="O27" i="4"/>
  <c r="P9" i="4"/>
  <c r="AC26" i="4"/>
  <c r="AF26" i="4" s="1"/>
  <c r="AI26" i="4" s="1"/>
  <c r="Q26" i="4"/>
  <c r="Q13" i="4"/>
  <c r="AC13" i="4"/>
  <c r="AF13" i="4" s="1"/>
  <c r="AI13" i="4" s="1"/>
  <c r="AB21" i="4"/>
  <c r="AE21" i="4" s="1"/>
  <c r="AH21" i="4" s="1"/>
  <c r="N21" i="4"/>
  <c r="AB17" i="4"/>
  <c r="AE17" i="4" s="1"/>
  <c r="AH17" i="4" s="1"/>
  <c r="N17" i="4"/>
  <c r="N25" i="4"/>
  <c r="AB25" i="4"/>
  <c r="AE25" i="4" s="1"/>
  <c r="AH25" i="4" s="1"/>
  <c r="AB15" i="4"/>
  <c r="AE15" i="4" s="1"/>
  <c r="AH15" i="4" s="1"/>
  <c r="N15" i="4"/>
  <c r="Q23" i="4"/>
  <c r="AC23" i="4"/>
  <c r="AF23" i="4" s="1"/>
  <c r="AI23" i="4" s="1"/>
  <c r="AG9" i="4"/>
  <c r="Q19" i="4"/>
  <c r="AC19" i="4"/>
  <c r="AF19" i="4" s="1"/>
  <c r="AI19" i="4" s="1"/>
  <c r="Q11" i="4"/>
  <c r="AC11" i="4"/>
  <c r="AF11" i="4" s="1"/>
  <c r="AI11" i="4" s="1"/>
  <c r="AD27" i="4" l="1"/>
  <c r="AG27" i="4"/>
  <c r="N27" i="4"/>
  <c r="Q9" i="4"/>
  <c r="Q27" i="4" s="1"/>
  <c r="AC9" i="4"/>
  <c r="P27" i="4"/>
  <c r="AB27" i="4"/>
  <c r="AE9" i="4"/>
  <c r="AC27" i="4" l="1"/>
  <c r="AF9" i="4"/>
  <c r="AE27" i="4"/>
  <c r="AH9" i="4"/>
  <c r="AH27" i="4" l="1"/>
  <c r="AF27" i="4"/>
  <c r="AI9" i="4"/>
  <c r="AI27" i="4" l="1"/>
</calcChain>
</file>

<file path=xl/sharedStrings.xml><?xml version="1.0" encoding="utf-8"?>
<sst xmlns="http://schemas.openxmlformats.org/spreadsheetml/2006/main" count="55" uniqueCount="37">
  <si>
    <t>№ п/п</t>
  </si>
  <si>
    <t>Наименование муниципальных районов и городского поселения</t>
  </si>
  <si>
    <t>Расчетная бюджетная обеспеченность после выравнивания</t>
  </si>
  <si>
    <t>Расчетный объем средств</t>
  </si>
  <si>
    <t xml:space="preserve">Объем субсидий i-му муниципальному району </t>
  </si>
  <si>
    <t>субсидия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</si>
  <si>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</si>
  <si>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</si>
  <si>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</si>
  <si>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</si>
  <si>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</si>
  <si>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</si>
  <si>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</si>
  <si>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</si>
  <si>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</si>
  <si>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</si>
  <si>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</si>
  <si>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</si>
  <si>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</si>
  <si>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</si>
  <si>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</si>
  <si>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</si>
  <si>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</si>
  <si>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</si>
  <si>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</si>
  <si>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Ремонтные работы в организациях дополнительного образования детей - 52030201</t>
  </si>
  <si>
    <t>Организация деятельности по апробации инновационной программы развития дополнительного образоваия детей - 52030204</t>
  </si>
  <si>
    <t>Численность обучающихся в организациях дополнительного образования i-го муниципального образования (в соответствии с данными по форме N 1-ДО (сводная) "Сведения об учреждениях дополнительного образования детей" федерального статистического наблюдения) по состоянию на 1 января предшествующего планируемому периоду</t>
  </si>
  <si>
    <t xml:space="preserve">Размер средств, предусмотренных на укрепление материально-технической базы муниципальных организаций дополнительного образования детей, на одного обучающегося
</t>
  </si>
  <si>
    <t>количество инновационных площадок по интеграции программ внеурочной деятельности и дополнительного образования, реализующих инновационные технологии научно-технической направленности</t>
  </si>
  <si>
    <t xml:space="preserve"> объем средств на одну инновационную площадку по интеграции программ внеурочной деятельности и дополнительного образования, реализующую инновационные технологии научно-технической направленности</t>
  </si>
  <si>
    <t>объем субсидии</t>
  </si>
  <si>
    <t>300000</t>
  </si>
  <si>
    <t>в закон</t>
  </si>
  <si>
    <t>Доля софинансирования</t>
  </si>
  <si>
    <t>Приложение 13  к пояснительной записке 2021 года</t>
  </si>
  <si>
    <t>Расчет объема субсидии бюджетам муниципальных образований Ленинградской области на укрепление материально-технической базы организаций дополнительного образования на 2021 год и на плановый период 2022 и 2023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</si>
</sst>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80" formatCode="_-* #,##0.00_р_._-;\-* #,##0.00_р_._-;_-* &quot;-&quot;??_р_._-;_-@_-"/>
  </numFmts>
  <fonts count="19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i/>
      <sz val="7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02">
    <xf numFmtId="0" fontId="0" fillId="0" borderId="0"/>
    <xf numFmtId="164" fontId="15" fillId="0" borderId="0" applyBorder="0" applyProtection="0"/>
    <xf numFmtId="9" fontId="15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5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3" fillId="0" borderId="0" applyBorder="0" applyProtection="0"/>
    <xf numFmtId="9" fontId="3" fillId="0" borderId="0" applyBorder="0" applyProtection="0"/>
    <xf numFmtId="180" fontId="16" fillId="0" borderId="0" applyFill="0" applyBorder="0" applyAlignment="0" applyProtection="0"/>
    <xf numFmtId="9" fontId="16" fillId="0" borderId="0" applyFill="0" applyBorder="0" applyAlignment="0" applyProtection="0"/>
    <xf numFmtId="0" fontId="5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5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8">
    <xf numFmtId="0" fontId="0" fillId="0" borderId="0" xfId="0"/>
    <xf numFmtId="166" fontId="8" fillId="0" borderId="1" xfId="1" applyNumberFormat="1" applyFont="1" applyBorder="1" applyAlignment="1" applyProtection="1">
      <alignment horizontal="center" vertical="center" wrapText="1"/>
    </xf>
    <xf numFmtId="167" fontId="8" fillId="0" borderId="1" xfId="1" applyNumberFormat="1" applyFont="1" applyBorder="1" applyAlignment="1" applyProtection="1">
      <alignment vertical="center" wrapText="1"/>
    </xf>
    <xf numFmtId="166" fontId="7" fillId="0" borderId="1" xfId="1" applyNumberFormat="1" applyFont="1" applyBorder="1" applyAlignment="1" applyProtection="1">
      <alignment vertical="center" wrapText="1"/>
    </xf>
    <xf numFmtId="166" fontId="5" fillId="0" borderId="1" xfId="1" applyNumberFormat="1" applyFont="1" applyBorder="1" applyAlignment="1" applyProtection="1">
      <alignment vertical="center" wrapText="1"/>
    </xf>
    <xf numFmtId="167" fontId="11" fillId="0" borderId="1" xfId="1" applyNumberFormat="1" applyFont="1" applyBorder="1" applyAlignment="1" applyProtection="1">
      <alignment vertical="center" wrapText="1"/>
    </xf>
    <xf numFmtId="166" fontId="13" fillId="0" borderId="1" xfId="1" applyNumberFormat="1" applyFont="1" applyBorder="1" applyAlignment="1" applyProtection="1">
      <alignment vertical="center" wrapText="1"/>
    </xf>
    <xf numFmtId="166" fontId="11" fillId="0" borderId="1" xfId="1" applyNumberFormat="1" applyFont="1" applyBorder="1" applyAlignment="1" applyProtection="1">
      <alignment vertical="center" wrapText="1"/>
    </xf>
    <xf numFmtId="0" fontId="5" fillId="0" borderId="0" xfId="11" applyFont="1"/>
    <xf numFmtId="0" fontId="7" fillId="0" borderId="1" xfId="11" applyFont="1" applyBorder="1" applyAlignment="1">
      <alignment horizontal="center" vertical="center" wrapText="1"/>
    </xf>
    <xf numFmtId="0" fontId="8" fillId="0" borderId="1" xfId="1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11" applyFont="1"/>
    <xf numFmtId="0" fontId="9" fillId="0" borderId="1" xfId="11" applyFont="1" applyBorder="1" applyAlignment="1">
      <alignment vertical="center" wrapText="1"/>
    </xf>
    <xf numFmtId="0" fontId="7" fillId="0" borderId="1" xfId="11" applyFont="1" applyBorder="1" applyAlignment="1">
      <alignment vertical="center" wrapText="1"/>
    </xf>
    <xf numFmtId="166" fontId="10" fillId="0" borderId="1" xfId="1" applyNumberFormat="1" applyFont="1" applyBorder="1" applyAlignment="1" applyProtection="1">
      <alignment horizontal="left" vertical="center" wrapText="1"/>
    </xf>
    <xf numFmtId="0" fontId="13" fillId="0" borderId="1" xfId="11" applyFont="1" applyBorder="1" applyAlignment="1">
      <alignment vertical="center" wrapText="1"/>
    </xf>
    <xf numFmtId="0" fontId="14" fillId="0" borderId="0" xfId="11" applyFont="1" applyAlignment="1"/>
    <xf numFmtId="166" fontId="5" fillId="0" borderId="0" xfId="11" applyNumberFormat="1" applyFont="1"/>
    <xf numFmtId="166" fontId="10" fillId="0" borderId="1" xfId="1" applyNumberFormat="1" applyFont="1" applyBorder="1" applyAlignment="1" applyProtection="1">
      <alignment horizontal="center" vertical="center" wrapText="1"/>
    </xf>
    <xf numFmtId="0" fontId="5" fillId="0" borderId="0" xfId="11" applyFont="1"/>
    <xf numFmtId="0" fontId="5" fillId="0" borderId="2" xfId="11" applyFont="1" applyBorder="1" applyAlignment="1">
      <alignment vertical="center" wrapText="1"/>
    </xf>
    <xf numFmtId="166" fontId="10" fillId="0" borderId="1" xfId="1" applyNumberFormat="1" applyFont="1" applyBorder="1" applyAlignment="1" applyProtection="1">
      <alignment vertical="center" wrapText="1"/>
    </xf>
    <xf numFmtId="166" fontId="5" fillId="0" borderId="1" xfId="1" applyNumberFormat="1" applyFont="1" applyBorder="1" applyAlignment="1" applyProtection="1"/>
    <xf numFmtId="166" fontId="12" fillId="0" borderId="1" xfId="1" applyNumberFormat="1" applyFont="1" applyBorder="1" applyAlignment="1" applyProtection="1">
      <alignment horizontal="center"/>
    </xf>
    <xf numFmtId="167" fontId="11" fillId="0" borderId="1" xfId="1" applyNumberFormat="1" applyFont="1" applyFill="1" applyBorder="1" applyAlignment="1" applyProtection="1">
      <alignment vertical="center" wrapText="1"/>
    </xf>
    <xf numFmtId="0" fontId="5" fillId="0" borderId="0" xfId="11" applyFont="1" applyFill="1"/>
    <xf numFmtId="0" fontId="9" fillId="0" borderId="0" xfId="11" applyFont="1" applyFill="1"/>
    <xf numFmtId="168" fontId="8" fillId="0" borderId="1" xfId="2" applyNumberFormat="1" applyFont="1" applyFill="1" applyBorder="1" applyAlignment="1" applyProtection="1">
      <alignment vertical="center" wrapText="1"/>
    </xf>
    <xf numFmtId="0" fontId="8" fillId="0" borderId="1" xfId="11" applyFont="1" applyFill="1" applyBorder="1" applyAlignment="1">
      <alignment horizontal="center" vertical="center" wrapText="1"/>
    </xf>
    <xf numFmtId="166" fontId="8" fillId="0" borderId="1" xfId="1" applyNumberFormat="1" applyFont="1" applyBorder="1" applyAlignment="1" applyProtection="1">
      <alignment horizontal="center" vertical="center" wrapText="1"/>
    </xf>
    <xf numFmtId="0" fontId="8" fillId="0" borderId="1" xfId="1" applyNumberFormat="1" applyFont="1" applyBorder="1" applyAlignment="1" applyProtection="1">
      <alignment horizontal="center" vertical="center" wrapText="1"/>
    </xf>
    <xf numFmtId="166" fontId="13" fillId="2" borderId="1" xfId="1" applyNumberFormat="1" applyFont="1" applyFill="1" applyBorder="1" applyAlignment="1" applyProtection="1">
      <alignment vertical="center" wrapText="1"/>
    </xf>
    <xf numFmtId="0" fontId="8" fillId="0" borderId="1" xfId="11" applyFont="1" applyFill="1" applyBorder="1" applyAlignment="1">
      <alignment horizontal="center" vertical="center" wrapText="1"/>
    </xf>
    <xf numFmtId="166" fontId="12" fillId="2" borderId="1" xfId="1" applyNumberFormat="1" applyFont="1" applyFill="1" applyBorder="1" applyAlignment="1" applyProtection="1">
      <alignment horizontal="center"/>
    </xf>
    <xf numFmtId="0" fontId="8" fillId="0" borderId="1" xfId="11" applyFont="1" applyFill="1" applyBorder="1" applyAlignment="1">
      <alignment horizontal="center" vertical="center" wrapText="1"/>
    </xf>
    <xf numFmtId="9" fontId="9" fillId="0" borderId="1" xfId="2" applyFont="1" applyFill="1" applyBorder="1" applyAlignment="1" applyProtection="1">
      <alignment horizontal="center" vertical="center"/>
    </xf>
    <xf numFmtId="0" fontId="6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8" fillId="0" borderId="6" xfId="11" applyFont="1" applyBorder="1" applyAlignment="1">
      <alignment horizontal="center" vertical="center" wrapText="1"/>
    </xf>
    <xf numFmtId="0" fontId="8" fillId="0" borderId="7" xfId="11" applyFont="1" applyBorder="1" applyAlignment="1">
      <alignment horizontal="center" vertical="center" wrapText="1"/>
    </xf>
    <xf numFmtId="0" fontId="8" fillId="0" borderId="8" xfId="11" applyFont="1" applyBorder="1" applyAlignment="1">
      <alignment horizontal="center" vertical="center" wrapText="1"/>
    </xf>
    <xf numFmtId="0" fontId="8" fillId="0" borderId="3" xfId="11" applyFont="1" applyBorder="1" applyAlignment="1">
      <alignment horizontal="center" vertical="center" wrapText="1"/>
    </xf>
    <xf numFmtId="0" fontId="8" fillId="0" borderId="5" xfId="11" applyFont="1" applyBorder="1" applyAlignment="1">
      <alignment horizontal="center" vertical="center" wrapText="1"/>
    </xf>
    <xf numFmtId="0" fontId="9" fillId="0" borderId="1" xfId="11" applyFont="1" applyBorder="1" applyAlignment="1">
      <alignment horizontal="center"/>
    </xf>
    <xf numFmtId="0" fontId="8" fillId="0" borderId="9" xfId="11" applyFont="1" applyBorder="1" applyAlignment="1">
      <alignment horizontal="center" vertical="center" wrapText="1"/>
    </xf>
    <xf numFmtId="0" fontId="8" fillId="0" borderId="2" xfId="11" applyFont="1" applyBorder="1" applyAlignment="1">
      <alignment horizontal="center" vertical="center" wrapText="1"/>
    </xf>
    <xf numFmtId="0" fontId="8" fillId="0" borderId="10" xfId="11" applyFont="1" applyBorder="1" applyAlignment="1">
      <alignment horizontal="center" vertical="center" wrapText="1"/>
    </xf>
    <xf numFmtId="166" fontId="8" fillId="0" borderId="1" xfId="1" applyNumberFormat="1" applyFont="1" applyBorder="1" applyAlignment="1" applyProtection="1">
      <alignment horizontal="center" vertical="center" wrapText="1"/>
    </xf>
    <xf numFmtId="0" fontId="8" fillId="0" borderId="1" xfId="11" applyFont="1" applyBorder="1" applyAlignment="1">
      <alignment horizontal="center" vertical="center" wrapText="1"/>
    </xf>
    <xf numFmtId="0" fontId="8" fillId="0" borderId="4" xfId="11" applyFont="1" applyBorder="1" applyAlignment="1">
      <alignment horizontal="center" vertical="center" wrapText="1"/>
    </xf>
    <xf numFmtId="0" fontId="9" fillId="0" borderId="1" xfId="1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7" fillId="0" borderId="2" xfId="11" applyFont="1" applyBorder="1" applyAlignment="1">
      <alignment horizontal="center" vertical="center" wrapText="1"/>
    </xf>
    <xf numFmtId="1" fontId="18" fillId="0" borderId="0" xfId="0" applyNumberFormat="1" applyFont="1" applyAlignment="1">
      <alignment horizontal="right" vertical="top"/>
    </xf>
    <xf numFmtId="0" fontId="17" fillId="0" borderId="2" xfId="11" applyFont="1" applyBorder="1" applyAlignment="1">
      <alignment vertical="center" wrapText="1"/>
    </xf>
    <xf numFmtId="169" fontId="13" fillId="0" borderId="1" xfId="1" applyNumberFormat="1" applyFont="1" applyFill="1" applyBorder="1" applyAlignment="1" applyProtection="1">
      <alignment horizontal="right" vertical="center" wrapText="1"/>
    </xf>
    <xf numFmtId="169" fontId="7" fillId="0" borderId="1" xfId="11" applyNumberFormat="1" applyFont="1" applyFill="1" applyBorder="1" applyAlignment="1">
      <alignment horizontal="right" vertical="center"/>
    </xf>
  </cellXfs>
  <cellStyles count="102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2" xfId="9"/>
    <cellStyle name="Обычный 2 2" xfId="10"/>
    <cellStyle name="Обычный 2 2 2" xfId="11"/>
    <cellStyle name="Обычный 2 3" xfId="12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7" xfId="100"/>
    <cellStyle name="Финансовый" xfId="1" builtinId="3"/>
    <cellStyle name="Финансовый 10" xfId="101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F29"/>
  <sheetViews>
    <sheetView tabSelected="1" view="pageBreakPreview" zoomScale="85" zoomScaleNormal="55" zoomScaleSheetLayoutView="85" workbookViewId="0">
      <pane xSplit="8" ySplit="8" topLeftCell="I9" activePane="bottomRight" state="frozen"/>
      <selection pane="topRight" activeCell="I1" sqref="I1"/>
      <selection pane="bottomLeft" activeCell="A7" sqref="A7"/>
      <selection pane="bottomRight" activeCell="M12" sqref="M12"/>
    </sheetView>
  </sheetViews>
  <sheetFormatPr defaultRowHeight="12.75" x14ac:dyDescent="0.2"/>
  <cols>
    <col min="1" max="1" width="3.5703125" style="8" customWidth="1"/>
    <col min="2" max="2" width="16.7109375" style="8" customWidth="1"/>
    <col min="3" max="5" width="6.7109375" style="8" hidden="1" customWidth="1"/>
    <col min="6" max="8" width="7" style="26" customWidth="1"/>
    <col min="9" max="9" width="25.85546875" style="8" customWidth="1"/>
    <col min="10" max="10" width="16.7109375" style="8" customWidth="1"/>
    <col min="11" max="11" width="12.42578125" style="8" customWidth="1"/>
    <col min="12" max="12" width="26" style="8" customWidth="1"/>
    <col min="13" max="13" width="17.42578125" style="8" customWidth="1"/>
    <col min="14" max="14" width="12.42578125" style="8" customWidth="1"/>
    <col min="15" max="15" width="23.140625" style="8" customWidth="1"/>
    <col min="16" max="16" width="16.5703125" style="8" customWidth="1"/>
    <col min="17" max="17" width="11.7109375" style="20" bestFit="1" customWidth="1"/>
    <col min="18" max="18" width="14.85546875" style="8" customWidth="1"/>
    <col min="19" max="19" width="16.28515625" style="8" customWidth="1"/>
    <col min="20" max="20" width="12.140625" style="8" customWidth="1"/>
    <col min="21" max="21" width="15.7109375" style="8" customWidth="1"/>
    <col min="22" max="22" width="18" style="8" customWidth="1"/>
    <col min="23" max="23" width="12.140625" style="8" customWidth="1"/>
    <col min="24" max="24" width="14.7109375" style="8" customWidth="1"/>
    <col min="25" max="25" width="19.85546875" style="8" customWidth="1"/>
    <col min="26" max="26" width="19.85546875" style="20" customWidth="1"/>
    <col min="27" max="32" width="11.28515625" style="8" customWidth="1"/>
    <col min="33" max="35" width="9.140625" style="26" customWidth="1"/>
    <col min="36" max="994" width="9.140625" style="8" customWidth="1"/>
  </cols>
  <sheetData>
    <row r="1" spans="1:994" ht="18.75" x14ac:dyDescent="0.2">
      <c r="A1" s="20"/>
      <c r="B1" s="20"/>
      <c r="C1" s="20"/>
      <c r="D1" s="20"/>
      <c r="E1" s="20"/>
      <c r="I1" s="20"/>
      <c r="J1" s="20"/>
      <c r="K1" s="20"/>
      <c r="L1" s="20"/>
      <c r="M1" s="20"/>
      <c r="O1" s="20"/>
      <c r="P1" s="20"/>
      <c r="Q1" s="54" t="s">
        <v>35</v>
      </c>
      <c r="R1" s="20"/>
      <c r="S1" s="20"/>
      <c r="T1" s="20"/>
      <c r="U1" s="20"/>
      <c r="V1" s="20"/>
      <c r="W1" s="20"/>
      <c r="X1" s="20"/>
      <c r="Y1" s="20"/>
      <c r="AA1" s="20"/>
      <c r="AB1" s="20"/>
      <c r="AC1" s="20"/>
      <c r="AD1" s="20"/>
      <c r="AE1" s="20"/>
      <c r="AF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  <c r="ABF1" s="20"/>
      <c r="ABG1" s="20"/>
      <c r="ABH1" s="20"/>
      <c r="ABI1" s="20"/>
      <c r="ABJ1" s="20"/>
      <c r="ABK1" s="20"/>
      <c r="ABL1" s="20"/>
      <c r="ABM1" s="20"/>
      <c r="ABN1" s="20"/>
      <c r="ABO1" s="20"/>
      <c r="ABP1" s="20"/>
      <c r="ABQ1" s="20"/>
      <c r="ABR1" s="20"/>
      <c r="ABS1" s="20"/>
      <c r="ABT1" s="20"/>
      <c r="ABU1" s="20"/>
      <c r="ABV1" s="20"/>
      <c r="ABW1" s="20"/>
      <c r="ABX1" s="20"/>
      <c r="ABY1" s="20"/>
      <c r="ABZ1" s="20"/>
      <c r="ACA1" s="20"/>
      <c r="ACB1" s="20"/>
      <c r="ACC1" s="20"/>
      <c r="ACD1" s="20"/>
      <c r="ACE1" s="20"/>
      <c r="ACF1" s="20"/>
      <c r="ACG1" s="20"/>
      <c r="ACH1" s="20"/>
      <c r="ACI1" s="20"/>
      <c r="ACJ1" s="20"/>
      <c r="ACK1" s="20"/>
      <c r="ACL1" s="20"/>
      <c r="ACM1" s="20"/>
      <c r="ACN1" s="20"/>
      <c r="ACO1" s="20"/>
      <c r="ACP1" s="20"/>
      <c r="ACQ1" s="20"/>
      <c r="ACR1" s="20"/>
      <c r="ACS1" s="20"/>
      <c r="ACT1" s="20"/>
      <c r="ACU1" s="20"/>
      <c r="ACV1" s="20"/>
      <c r="ACW1" s="20"/>
      <c r="ACX1" s="20"/>
      <c r="ACY1" s="20"/>
      <c r="ACZ1" s="20"/>
      <c r="ADA1" s="20"/>
      <c r="ADB1" s="20"/>
      <c r="ADC1" s="20"/>
      <c r="ADD1" s="20"/>
      <c r="ADE1" s="20"/>
      <c r="ADF1" s="20"/>
      <c r="ADG1" s="20"/>
      <c r="ADH1" s="20"/>
      <c r="ADI1" s="20"/>
      <c r="ADJ1" s="20"/>
      <c r="ADK1" s="20"/>
      <c r="ADL1" s="20"/>
      <c r="ADM1" s="20"/>
      <c r="ADN1" s="20"/>
      <c r="ADO1" s="20"/>
      <c r="ADP1" s="20"/>
      <c r="ADQ1" s="20"/>
      <c r="ADR1" s="20"/>
      <c r="ADS1" s="20"/>
      <c r="ADT1" s="20"/>
      <c r="ADU1" s="20"/>
      <c r="ADV1" s="20"/>
      <c r="ADW1" s="20"/>
      <c r="ADX1" s="20"/>
      <c r="ADY1" s="20"/>
      <c r="ADZ1" s="20"/>
      <c r="AEA1" s="20"/>
      <c r="AEB1" s="20"/>
      <c r="AEC1" s="20"/>
      <c r="AED1" s="20"/>
      <c r="AEE1" s="20"/>
      <c r="AEF1" s="20"/>
      <c r="AEG1" s="20"/>
      <c r="AEH1" s="20"/>
      <c r="AEI1" s="20"/>
      <c r="AEJ1" s="20"/>
      <c r="AEK1" s="20"/>
      <c r="AEL1" s="20"/>
      <c r="AEM1" s="20"/>
      <c r="AEN1" s="20"/>
      <c r="AEO1" s="20"/>
      <c r="AEP1" s="20"/>
      <c r="AEQ1" s="20"/>
      <c r="AER1" s="20"/>
      <c r="AES1" s="20"/>
      <c r="AET1" s="20"/>
      <c r="AEU1" s="20"/>
      <c r="AEV1" s="20"/>
      <c r="AEW1" s="20"/>
      <c r="AEX1" s="20"/>
      <c r="AEY1" s="20"/>
      <c r="AEZ1" s="20"/>
      <c r="AFA1" s="20"/>
      <c r="AFB1" s="20"/>
      <c r="AFC1" s="20"/>
      <c r="AFD1" s="20"/>
      <c r="AFE1" s="20"/>
      <c r="AFF1" s="20"/>
      <c r="AFG1" s="20"/>
      <c r="AFH1" s="20"/>
      <c r="AFI1" s="20"/>
      <c r="AFJ1" s="20"/>
      <c r="AFK1" s="20"/>
      <c r="AFL1" s="20"/>
      <c r="AFM1" s="20"/>
      <c r="AFN1" s="20"/>
      <c r="AFO1" s="20"/>
      <c r="AFP1" s="20"/>
      <c r="AFQ1" s="20"/>
      <c r="AFR1" s="20"/>
      <c r="AFS1" s="20"/>
      <c r="AFT1" s="20"/>
      <c r="AFU1" s="20"/>
      <c r="AFV1" s="20"/>
      <c r="AFW1" s="20"/>
      <c r="AFX1" s="20"/>
      <c r="AFY1" s="20"/>
      <c r="AFZ1" s="20"/>
      <c r="AGA1" s="20"/>
      <c r="AGB1" s="20"/>
      <c r="AGC1" s="20"/>
      <c r="AGD1" s="20"/>
      <c r="AGE1" s="20"/>
      <c r="AGF1" s="20"/>
      <c r="AGG1" s="20"/>
      <c r="AGH1" s="20"/>
      <c r="AGI1" s="20"/>
      <c r="AGJ1" s="20"/>
      <c r="AGK1" s="20"/>
      <c r="AGL1" s="20"/>
      <c r="AGM1" s="20"/>
      <c r="AGN1" s="20"/>
      <c r="AGO1" s="20"/>
      <c r="AGP1" s="20"/>
      <c r="AGQ1" s="20"/>
      <c r="AGR1" s="20"/>
      <c r="AGS1" s="20"/>
      <c r="AGT1" s="20"/>
      <c r="AGU1" s="20"/>
      <c r="AGV1" s="20"/>
      <c r="AGW1" s="20"/>
      <c r="AGX1" s="20"/>
      <c r="AGY1" s="20"/>
      <c r="AGZ1" s="20"/>
      <c r="AHA1" s="20"/>
      <c r="AHB1" s="20"/>
      <c r="AHC1" s="20"/>
      <c r="AHD1" s="20"/>
      <c r="AHE1" s="20"/>
      <c r="AHF1" s="20"/>
      <c r="AHG1" s="20"/>
      <c r="AHH1" s="20"/>
      <c r="AHI1" s="20"/>
      <c r="AHJ1" s="20"/>
      <c r="AHK1" s="20"/>
      <c r="AHL1" s="20"/>
      <c r="AHM1" s="20"/>
      <c r="AHN1" s="20"/>
      <c r="AHO1" s="20"/>
      <c r="AHP1" s="20"/>
      <c r="AHQ1" s="20"/>
      <c r="AHR1" s="20"/>
      <c r="AHS1" s="20"/>
      <c r="AHT1" s="20"/>
      <c r="AHU1" s="20"/>
      <c r="AHV1" s="20"/>
      <c r="AHW1" s="20"/>
      <c r="AHX1" s="20"/>
      <c r="AHY1" s="20"/>
      <c r="AHZ1" s="20"/>
      <c r="AIA1" s="20"/>
      <c r="AIB1" s="20"/>
      <c r="AIC1" s="20"/>
      <c r="AID1" s="20"/>
      <c r="AIE1" s="20"/>
      <c r="AIF1" s="20"/>
      <c r="AIG1" s="20"/>
      <c r="AIH1" s="20"/>
      <c r="AII1" s="20"/>
      <c r="AIJ1" s="20"/>
      <c r="AIK1" s="20"/>
      <c r="AIL1" s="20"/>
      <c r="AIM1" s="20"/>
      <c r="AIN1" s="20"/>
      <c r="AIO1" s="20"/>
      <c r="AIP1" s="20"/>
      <c r="AIQ1" s="20"/>
      <c r="AIR1" s="20"/>
      <c r="AIS1" s="20"/>
      <c r="AIT1" s="20"/>
      <c r="AIU1" s="20"/>
      <c r="AIV1" s="20"/>
      <c r="AIW1" s="20"/>
      <c r="AIX1" s="20"/>
      <c r="AIY1" s="20"/>
      <c r="AIZ1" s="20"/>
      <c r="AJA1" s="20"/>
      <c r="AJB1" s="20"/>
      <c r="AJC1" s="20"/>
      <c r="AJD1" s="20"/>
      <c r="AJE1" s="20"/>
      <c r="AJF1" s="20"/>
      <c r="AJG1" s="20"/>
      <c r="AJH1" s="20"/>
      <c r="AJI1" s="20"/>
      <c r="AJJ1" s="20"/>
      <c r="AJK1" s="20"/>
      <c r="AJL1" s="20"/>
      <c r="AJM1" s="20"/>
      <c r="AJN1" s="20"/>
      <c r="AJO1" s="20"/>
      <c r="AJP1" s="20"/>
      <c r="AJQ1" s="20"/>
      <c r="AJR1" s="20"/>
      <c r="AJS1" s="20"/>
      <c r="AJT1" s="20"/>
      <c r="AJU1" s="20"/>
      <c r="AJV1" s="20"/>
      <c r="AJW1" s="20"/>
      <c r="AJX1" s="20"/>
      <c r="AJY1" s="20"/>
      <c r="AJZ1" s="20"/>
      <c r="AKA1" s="20"/>
      <c r="AKB1" s="20"/>
      <c r="AKC1" s="20"/>
      <c r="AKD1" s="20"/>
      <c r="AKE1" s="20"/>
      <c r="AKF1" s="20"/>
      <c r="AKG1" s="20"/>
      <c r="AKH1" s="20"/>
      <c r="AKI1" s="20"/>
      <c r="AKJ1" s="20"/>
      <c r="AKK1" s="20"/>
      <c r="AKL1" s="20"/>
      <c r="AKM1" s="20"/>
      <c r="AKN1" s="20"/>
      <c r="AKO1" s="20"/>
      <c r="AKP1" s="20"/>
      <c r="AKQ1" s="20"/>
      <c r="AKR1" s="20"/>
      <c r="AKS1" s="20"/>
      <c r="AKT1" s="20"/>
      <c r="AKU1" s="20"/>
      <c r="AKV1" s="20"/>
      <c r="AKW1" s="20"/>
      <c r="AKX1" s="20"/>
      <c r="AKY1" s="20"/>
      <c r="AKZ1" s="20"/>
      <c r="ALA1" s="20"/>
      <c r="ALB1" s="20"/>
      <c r="ALC1" s="20"/>
      <c r="ALD1" s="20"/>
      <c r="ALE1" s="20"/>
      <c r="ALF1" s="20"/>
    </row>
    <row r="2" spans="1:994" x14ac:dyDescent="0.2">
      <c r="A2" s="20"/>
      <c r="B2" s="20"/>
      <c r="C2" s="20"/>
      <c r="D2" s="20"/>
      <c r="E2" s="20"/>
      <c r="I2" s="20"/>
      <c r="J2" s="20"/>
      <c r="K2" s="20"/>
      <c r="L2" s="20"/>
      <c r="M2" s="20"/>
      <c r="N2" s="20"/>
      <c r="O2" s="20"/>
      <c r="P2" s="20"/>
      <c r="R2" s="20"/>
      <c r="S2" s="20"/>
      <c r="T2" s="20"/>
      <c r="U2" s="20"/>
      <c r="V2" s="20"/>
      <c r="W2" s="20"/>
      <c r="X2" s="20"/>
      <c r="Y2" s="20"/>
      <c r="AA2" s="20"/>
      <c r="AB2" s="20"/>
      <c r="AC2" s="20"/>
      <c r="AD2" s="20"/>
      <c r="AE2" s="20"/>
      <c r="AF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  <c r="LT2" s="20"/>
      <c r="LU2" s="20"/>
      <c r="LV2" s="20"/>
      <c r="LW2" s="20"/>
      <c r="LX2" s="20"/>
      <c r="LY2" s="20"/>
      <c r="LZ2" s="20"/>
      <c r="MA2" s="20"/>
      <c r="MB2" s="20"/>
      <c r="MC2" s="20"/>
      <c r="MD2" s="20"/>
      <c r="ME2" s="20"/>
      <c r="MF2" s="20"/>
      <c r="MG2" s="20"/>
      <c r="MH2" s="20"/>
      <c r="MI2" s="20"/>
      <c r="MJ2" s="20"/>
      <c r="MK2" s="20"/>
      <c r="ML2" s="20"/>
      <c r="MM2" s="20"/>
      <c r="MN2" s="20"/>
      <c r="MO2" s="20"/>
      <c r="MP2" s="20"/>
      <c r="MQ2" s="20"/>
      <c r="MR2" s="20"/>
      <c r="MS2" s="20"/>
      <c r="MT2" s="20"/>
      <c r="MU2" s="20"/>
      <c r="MV2" s="20"/>
      <c r="MW2" s="20"/>
      <c r="MX2" s="20"/>
      <c r="MY2" s="20"/>
      <c r="MZ2" s="20"/>
      <c r="NA2" s="20"/>
      <c r="NB2" s="20"/>
      <c r="NC2" s="20"/>
      <c r="ND2" s="20"/>
      <c r="NE2" s="20"/>
      <c r="NF2" s="20"/>
      <c r="NG2" s="20"/>
      <c r="NH2" s="20"/>
      <c r="NI2" s="20"/>
      <c r="NJ2" s="20"/>
      <c r="NK2" s="20"/>
      <c r="NL2" s="20"/>
      <c r="NM2" s="20"/>
      <c r="NN2" s="20"/>
      <c r="NO2" s="20"/>
      <c r="NP2" s="20"/>
      <c r="NQ2" s="20"/>
      <c r="NR2" s="20"/>
      <c r="NS2" s="20"/>
      <c r="NT2" s="20"/>
      <c r="NU2" s="20"/>
      <c r="NV2" s="20"/>
      <c r="NW2" s="20"/>
      <c r="NX2" s="20"/>
      <c r="NY2" s="20"/>
      <c r="NZ2" s="20"/>
      <c r="OA2" s="20"/>
      <c r="OB2" s="20"/>
      <c r="OC2" s="20"/>
      <c r="OD2" s="20"/>
      <c r="OE2" s="20"/>
      <c r="OF2" s="20"/>
      <c r="OG2" s="20"/>
      <c r="OH2" s="20"/>
      <c r="OI2" s="20"/>
      <c r="OJ2" s="20"/>
      <c r="OK2" s="20"/>
      <c r="OL2" s="20"/>
      <c r="OM2" s="20"/>
      <c r="ON2" s="20"/>
      <c r="OO2" s="20"/>
      <c r="OP2" s="20"/>
      <c r="OQ2" s="20"/>
      <c r="OR2" s="20"/>
      <c r="OS2" s="20"/>
      <c r="OT2" s="20"/>
      <c r="OU2" s="20"/>
      <c r="OV2" s="20"/>
      <c r="OW2" s="20"/>
      <c r="OX2" s="20"/>
      <c r="OY2" s="20"/>
      <c r="OZ2" s="20"/>
      <c r="PA2" s="20"/>
      <c r="PB2" s="20"/>
      <c r="PC2" s="20"/>
      <c r="PD2" s="20"/>
      <c r="PE2" s="20"/>
      <c r="PF2" s="20"/>
      <c r="PG2" s="20"/>
      <c r="PH2" s="20"/>
      <c r="PI2" s="20"/>
      <c r="PJ2" s="20"/>
      <c r="PK2" s="20"/>
      <c r="PL2" s="20"/>
      <c r="PM2" s="20"/>
      <c r="PN2" s="20"/>
      <c r="PO2" s="20"/>
      <c r="PP2" s="20"/>
      <c r="PQ2" s="20"/>
      <c r="PR2" s="20"/>
      <c r="PS2" s="20"/>
      <c r="PT2" s="20"/>
      <c r="PU2" s="20"/>
      <c r="PV2" s="20"/>
      <c r="PW2" s="20"/>
      <c r="PX2" s="20"/>
      <c r="PY2" s="20"/>
      <c r="PZ2" s="20"/>
      <c r="QA2" s="20"/>
      <c r="QB2" s="20"/>
      <c r="QC2" s="20"/>
      <c r="QD2" s="20"/>
      <c r="QE2" s="20"/>
      <c r="QF2" s="20"/>
      <c r="QG2" s="20"/>
      <c r="QH2" s="20"/>
      <c r="QI2" s="20"/>
      <c r="QJ2" s="20"/>
      <c r="QK2" s="20"/>
      <c r="QL2" s="20"/>
      <c r="QM2" s="20"/>
      <c r="QN2" s="20"/>
      <c r="QO2" s="20"/>
      <c r="QP2" s="20"/>
      <c r="QQ2" s="20"/>
      <c r="QR2" s="20"/>
      <c r="QS2" s="20"/>
      <c r="QT2" s="20"/>
      <c r="QU2" s="20"/>
      <c r="QV2" s="20"/>
      <c r="QW2" s="20"/>
      <c r="QX2" s="20"/>
      <c r="QY2" s="20"/>
      <c r="QZ2" s="20"/>
      <c r="RA2" s="20"/>
      <c r="RB2" s="20"/>
      <c r="RC2" s="20"/>
      <c r="RD2" s="20"/>
      <c r="RE2" s="20"/>
      <c r="RF2" s="20"/>
      <c r="RG2" s="20"/>
      <c r="RH2" s="20"/>
      <c r="RI2" s="20"/>
      <c r="RJ2" s="20"/>
      <c r="RK2" s="20"/>
      <c r="RL2" s="20"/>
      <c r="RM2" s="20"/>
      <c r="RN2" s="20"/>
      <c r="RO2" s="20"/>
      <c r="RP2" s="20"/>
      <c r="RQ2" s="20"/>
      <c r="RR2" s="20"/>
      <c r="RS2" s="20"/>
      <c r="RT2" s="20"/>
      <c r="RU2" s="20"/>
      <c r="RV2" s="20"/>
      <c r="RW2" s="20"/>
      <c r="RX2" s="20"/>
      <c r="RY2" s="20"/>
      <c r="RZ2" s="20"/>
      <c r="SA2" s="20"/>
      <c r="SB2" s="20"/>
      <c r="SC2" s="20"/>
      <c r="SD2" s="20"/>
      <c r="SE2" s="20"/>
      <c r="SF2" s="20"/>
      <c r="SG2" s="20"/>
      <c r="SH2" s="20"/>
      <c r="SI2" s="20"/>
      <c r="SJ2" s="20"/>
      <c r="SK2" s="20"/>
      <c r="SL2" s="20"/>
      <c r="SM2" s="2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  <c r="TL2" s="20"/>
      <c r="TM2" s="20"/>
      <c r="TN2" s="20"/>
      <c r="TO2" s="20"/>
      <c r="TP2" s="20"/>
      <c r="TQ2" s="20"/>
      <c r="TR2" s="20"/>
      <c r="TS2" s="20"/>
      <c r="TT2" s="20"/>
      <c r="TU2" s="20"/>
      <c r="TV2" s="20"/>
      <c r="TW2" s="20"/>
      <c r="TX2" s="20"/>
      <c r="TY2" s="20"/>
      <c r="TZ2" s="20"/>
      <c r="UA2" s="20"/>
      <c r="UB2" s="20"/>
      <c r="UC2" s="20"/>
      <c r="UD2" s="20"/>
      <c r="UE2" s="20"/>
      <c r="UF2" s="20"/>
      <c r="UG2" s="20"/>
      <c r="UH2" s="20"/>
      <c r="UI2" s="20"/>
      <c r="UJ2" s="20"/>
      <c r="UK2" s="20"/>
      <c r="UL2" s="20"/>
      <c r="UM2" s="20"/>
      <c r="UN2" s="20"/>
      <c r="UO2" s="20"/>
      <c r="UP2" s="20"/>
      <c r="UQ2" s="20"/>
      <c r="UR2" s="20"/>
      <c r="US2" s="20"/>
      <c r="UT2" s="20"/>
      <c r="UU2" s="20"/>
      <c r="UV2" s="20"/>
      <c r="UW2" s="20"/>
      <c r="UX2" s="20"/>
      <c r="UY2" s="20"/>
      <c r="UZ2" s="20"/>
      <c r="VA2" s="20"/>
      <c r="VB2" s="20"/>
      <c r="VC2" s="20"/>
      <c r="VD2" s="20"/>
      <c r="VE2" s="20"/>
      <c r="VF2" s="20"/>
      <c r="VG2" s="20"/>
      <c r="VH2" s="20"/>
      <c r="VI2" s="20"/>
      <c r="VJ2" s="20"/>
      <c r="VK2" s="20"/>
      <c r="VL2" s="20"/>
      <c r="VM2" s="20"/>
      <c r="VN2" s="20"/>
      <c r="VO2" s="20"/>
      <c r="VP2" s="20"/>
      <c r="VQ2" s="20"/>
      <c r="VR2" s="20"/>
      <c r="VS2" s="20"/>
      <c r="VT2" s="20"/>
      <c r="VU2" s="20"/>
      <c r="VV2" s="20"/>
      <c r="VW2" s="20"/>
      <c r="VX2" s="20"/>
      <c r="VY2" s="20"/>
      <c r="VZ2" s="20"/>
      <c r="WA2" s="20"/>
      <c r="WB2" s="20"/>
      <c r="WC2" s="20"/>
      <c r="WD2" s="20"/>
      <c r="WE2" s="20"/>
      <c r="WF2" s="20"/>
      <c r="WG2" s="20"/>
      <c r="WH2" s="20"/>
      <c r="WI2" s="20"/>
      <c r="WJ2" s="20"/>
      <c r="WK2" s="20"/>
      <c r="WL2" s="20"/>
      <c r="WM2" s="20"/>
      <c r="WN2" s="20"/>
      <c r="WO2" s="20"/>
      <c r="WP2" s="20"/>
      <c r="WQ2" s="20"/>
      <c r="WR2" s="20"/>
      <c r="WS2" s="20"/>
      <c r="WT2" s="20"/>
      <c r="WU2" s="20"/>
      <c r="WV2" s="20"/>
      <c r="WW2" s="20"/>
      <c r="WX2" s="20"/>
      <c r="WY2" s="20"/>
      <c r="WZ2" s="20"/>
      <c r="XA2" s="20"/>
      <c r="XB2" s="20"/>
      <c r="XC2" s="20"/>
      <c r="XD2" s="20"/>
      <c r="XE2" s="20"/>
      <c r="XF2" s="20"/>
      <c r="XG2" s="20"/>
      <c r="XH2" s="20"/>
      <c r="XI2" s="20"/>
      <c r="XJ2" s="20"/>
      <c r="XK2" s="20"/>
      <c r="XL2" s="20"/>
      <c r="XM2" s="20"/>
      <c r="XN2" s="20"/>
      <c r="XO2" s="20"/>
      <c r="XP2" s="20"/>
      <c r="XQ2" s="20"/>
      <c r="XR2" s="20"/>
      <c r="XS2" s="20"/>
      <c r="XT2" s="20"/>
      <c r="XU2" s="20"/>
      <c r="XV2" s="20"/>
      <c r="XW2" s="20"/>
      <c r="XX2" s="20"/>
      <c r="XY2" s="20"/>
      <c r="XZ2" s="20"/>
      <c r="YA2" s="20"/>
      <c r="YB2" s="20"/>
      <c r="YC2" s="20"/>
      <c r="YD2" s="20"/>
      <c r="YE2" s="20"/>
      <c r="YF2" s="20"/>
      <c r="YG2" s="20"/>
      <c r="YH2" s="20"/>
      <c r="YI2" s="20"/>
      <c r="YJ2" s="20"/>
      <c r="YK2" s="20"/>
      <c r="YL2" s="20"/>
      <c r="YM2" s="20"/>
      <c r="YN2" s="20"/>
      <c r="YO2" s="20"/>
      <c r="YP2" s="20"/>
      <c r="YQ2" s="20"/>
      <c r="YR2" s="20"/>
      <c r="YS2" s="20"/>
      <c r="YT2" s="20"/>
      <c r="YU2" s="20"/>
      <c r="YV2" s="20"/>
      <c r="YW2" s="20"/>
      <c r="YX2" s="20"/>
      <c r="YY2" s="20"/>
      <c r="YZ2" s="20"/>
      <c r="ZA2" s="20"/>
      <c r="ZB2" s="20"/>
      <c r="ZC2" s="20"/>
      <c r="ZD2" s="20"/>
      <c r="ZE2" s="20"/>
      <c r="ZF2" s="20"/>
      <c r="ZG2" s="20"/>
      <c r="ZH2" s="20"/>
      <c r="ZI2" s="20"/>
      <c r="ZJ2" s="20"/>
      <c r="ZK2" s="20"/>
      <c r="ZL2" s="20"/>
      <c r="ZM2" s="20"/>
      <c r="ZN2" s="20"/>
      <c r="ZO2" s="20"/>
      <c r="ZP2" s="20"/>
      <c r="ZQ2" s="20"/>
      <c r="ZR2" s="20"/>
      <c r="ZS2" s="20"/>
      <c r="ZT2" s="20"/>
      <c r="ZU2" s="20"/>
      <c r="ZV2" s="20"/>
      <c r="ZW2" s="20"/>
      <c r="ZX2" s="20"/>
      <c r="ZY2" s="20"/>
      <c r="ZZ2" s="20"/>
      <c r="AAA2" s="20"/>
      <c r="AAB2" s="20"/>
      <c r="AAC2" s="20"/>
      <c r="AAD2" s="20"/>
      <c r="AAE2" s="20"/>
      <c r="AAF2" s="20"/>
      <c r="AAG2" s="20"/>
      <c r="AAH2" s="20"/>
      <c r="AAI2" s="20"/>
      <c r="AAJ2" s="20"/>
      <c r="AAK2" s="20"/>
      <c r="AAL2" s="20"/>
      <c r="AAM2" s="20"/>
      <c r="AAN2" s="20"/>
      <c r="AAO2" s="20"/>
      <c r="AAP2" s="20"/>
      <c r="AAQ2" s="20"/>
      <c r="AAR2" s="20"/>
      <c r="AAS2" s="20"/>
      <c r="AAT2" s="20"/>
      <c r="AAU2" s="20"/>
      <c r="AAV2" s="20"/>
      <c r="AAW2" s="20"/>
      <c r="AAX2" s="20"/>
      <c r="AAY2" s="20"/>
      <c r="AAZ2" s="20"/>
      <c r="ABA2" s="20"/>
      <c r="ABB2" s="20"/>
      <c r="ABC2" s="20"/>
      <c r="ABD2" s="20"/>
      <c r="ABE2" s="20"/>
      <c r="ABF2" s="20"/>
      <c r="ABG2" s="20"/>
      <c r="ABH2" s="20"/>
      <c r="ABI2" s="20"/>
      <c r="ABJ2" s="20"/>
      <c r="ABK2" s="20"/>
      <c r="ABL2" s="20"/>
      <c r="ABM2" s="20"/>
      <c r="ABN2" s="20"/>
      <c r="ABO2" s="20"/>
      <c r="ABP2" s="20"/>
      <c r="ABQ2" s="20"/>
      <c r="ABR2" s="20"/>
      <c r="ABS2" s="20"/>
      <c r="ABT2" s="20"/>
      <c r="ABU2" s="20"/>
      <c r="ABV2" s="20"/>
      <c r="ABW2" s="20"/>
      <c r="ABX2" s="20"/>
      <c r="ABY2" s="20"/>
      <c r="ABZ2" s="20"/>
      <c r="ACA2" s="20"/>
      <c r="ACB2" s="20"/>
      <c r="ACC2" s="20"/>
      <c r="ACD2" s="20"/>
      <c r="ACE2" s="20"/>
      <c r="ACF2" s="20"/>
      <c r="ACG2" s="20"/>
      <c r="ACH2" s="20"/>
      <c r="ACI2" s="20"/>
      <c r="ACJ2" s="20"/>
      <c r="ACK2" s="20"/>
      <c r="ACL2" s="20"/>
      <c r="ACM2" s="20"/>
      <c r="ACN2" s="20"/>
      <c r="ACO2" s="20"/>
      <c r="ACP2" s="20"/>
      <c r="ACQ2" s="20"/>
      <c r="ACR2" s="20"/>
      <c r="ACS2" s="20"/>
      <c r="ACT2" s="20"/>
      <c r="ACU2" s="20"/>
      <c r="ACV2" s="20"/>
      <c r="ACW2" s="20"/>
      <c r="ACX2" s="20"/>
      <c r="ACY2" s="20"/>
      <c r="ACZ2" s="20"/>
      <c r="ADA2" s="20"/>
      <c r="ADB2" s="20"/>
      <c r="ADC2" s="20"/>
      <c r="ADD2" s="20"/>
      <c r="ADE2" s="20"/>
      <c r="ADF2" s="20"/>
      <c r="ADG2" s="20"/>
      <c r="ADH2" s="20"/>
      <c r="ADI2" s="20"/>
      <c r="ADJ2" s="20"/>
      <c r="ADK2" s="20"/>
      <c r="ADL2" s="20"/>
      <c r="ADM2" s="20"/>
      <c r="ADN2" s="20"/>
      <c r="ADO2" s="20"/>
      <c r="ADP2" s="20"/>
      <c r="ADQ2" s="20"/>
      <c r="ADR2" s="20"/>
      <c r="ADS2" s="20"/>
      <c r="ADT2" s="20"/>
      <c r="ADU2" s="20"/>
      <c r="ADV2" s="20"/>
      <c r="ADW2" s="20"/>
      <c r="ADX2" s="20"/>
      <c r="ADY2" s="20"/>
      <c r="ADZ2" s="20"/>
      <c r="AEA2" s="20"/>
      <c r="AEB2" s="20"/>
      <c r="AEC2" s="20"/>
      <c r="AED2" s="20"/>
      <c r="AEE2" s="20"/>
      <c r="AEF2" s="20"/>
      <c r="AEG2" s="20"/>
      <c r="AEH2" s="20"/>
      <c r="AEI2" s="20"/>
      <c r="AEJ2" s="20"/>
      <c r="AEK2" s="20"/>
      <c r="AEL2" s="20"/>
      <c r="AEM2" s="20"/>
      <c r="AEN2" s="20"/>
      <c r="AEO2" s="20"/>
      <c r="AEP2" s="20"/>
      <c r="AEQ2" s="20"/>
      <c r="AER2" s="20"/>
      <c r="AES2" s="20"/>
      <c r="AET2" s="20"/>
      <c r="AEU2" s="20"/>
      <c r="AEV2" s="20"/>
      <c r="AEW2" s="20"/>
      <c r="AEX2" s="20"/>
      <c r="AEY2" s="20"/>
      <c r="AEZ2" s="20"/>
      <c r="AFA2" s="20"/>
      <c r="AFB2" s="20"/>
      <c r="AFC2" s="20"/>
      <c r="AFD2" s="20"/>
      <c r="AFE2" s="20"/>
      <c r="AFF2" s="20"/>
      <c r="AFG2" s="20"/>
      <c r="AFH2" s="20"/>
      <c r="AFI2" s="20"/>
      <c r="AFJ2" s="20"/>
      <c r="AFK2" s="20"/>
      <c r="AFL2" s="20"/>
      <c r="AFM2" s="20"/>
      <c r="AFN2" s="20"/>
      <c r="AFO2" s="20"/>
      <c r="AFP2" s="20"/>
      <c r="AFQ2" s="20"/>
      <c r="AFR2" s="20"/>
      <c r="AFS2" s="20"/>
      <c r="AFT2" s="20"/>
      <c r="AFU2" s="20"/>
      <c r="AFV2" s="20"/>
      <c r="AFW2" s="20"/>
      <c r="AFX2" s="20"/>
      <c r="AFY2" s="20"/>
      <c r="AFZ2" s="20"/>
      <c r="AGA2" s="20"/>
      <c r="AGB2" s="20"/>
      <c r="AGC2" s="20"/>
      <c r="AGD2" s="20"/>
      <c r="AGE2" s="20"/>
      <c r="AGF2" s="20"/>
      <c r="AGG2" s="20"/>
      <c r="AGH2" s="20"/>
      <c r="AGI2" s="20"/>
      <c r="AGJ2" s="20"/>
      <c r="AGK2" s="20"/>
      <c r="AGL2" s="20"/>
      <c r="AGM2" s="20"/>
      <c r="AGN2" s="20"/>
      <c r="AGO2" s="20"/>
      <c r="AGP2" s="20"/>
      <c r="AGQ2" s="20"/>
      <c r="AGR2" s="20"/>
      <c r="AGS2" s="20"/>
      <c r="AGT2" s="20"/>
      <c r="AGU2" s="20"/>
      <c r="AGV2" s="20"/>
      <c r="AGW2" s="20"/>
      <c r="AGX2" s="20"/>
      <c r="AGY2" s="20"/>
      <c r="AGZ2" s="20"/>
      <c r="AHA2" s="20"/>
      <c r="AHB2" s="20"/>
      <c r="AHC2" s="20"/>
      <c r="AHD2" s="20"/>
      <c r="AHE2" s="20"/>
      <c r="AHF2" s="20"/>
      <c r="AHG2" s="20"/>
      <c r="AHH2" s="20"/>
      <c r="AHI2" s="20"/>
      <c r="AHJ2" s="20"/>
      <c r="AHK2" s="20"/>
      <c r="AHL2" s="20"/>
      <c r="AHM2" s="20"/>
      <c r="AHN2" s="20"/>
      <c r="AHO2" s="20"/>
      <c r="AHP2" s="20"/>
      <c r="AHQ2" s="20"/>
      <c r="AHR2" s="20"/>
      <c r="AHS2" s="20"/>
      <c r="AHT2" s="20"/>
      <c r="AHU2" s="20"/>
      <c r="AHV2" s="20"/>
      <c r="AHW2" s="20"/>
      <c r="AHX2" s="20"/>
      <c r="AHY2" s="20"/>
      <c r="AHZ2" s="20"/>
      <c r="AIA2" s="20"/>
      <c r="AIB2" s="20"/>
      <c r="AIC2" s="20"/>
      <c r="AID2" s="20"/>
      <c r="AIE2" s="20"/>
      <c r="AIF2" s="20"/>
      <c r="AIG2" s="20"/>
      <c r="AIH2" s="20"/>
      <c r="AII2" s="20"/>
      <c r="AIJ2" s="20"/>
      <c r="AIK2" s="20"/>
      <c r="AIL2" s="20"/>
      <c r="AIM2" s="20"/>
      <c r="AIN2" s="20"/>
      <c r="AIO2" s="20"/>
      <c r="AIP2" s="20"/>
      <c r="AIQ2" s="20"/>
      <c r="AIR2" s="20"/>
      <c r="AIS2" s="20"/>
      <c r="AIT2" s="20"/>
      <c r="AIU2" s="20"/>
      <c r="AIV2" s="20"/>
      <c r="AIW2" s="20"/>
      <c r="AIX2" s="20"/>
      <c r="AIY2" s="20"/>
      <c r="AIZ2" s="20"/>
      <c r="AJA2" s="20"/>
      <c r="AJB2" s="20"/>
      <c r="AJC2" s="20"/>
      <c r="AJD2" s="20"/>
      <c r="AJE2" s="20"/>
      <c r="AJF2" s="20"/>
      <c r="AJG2" s="20"/>
      <c r="AJH2" s="20"/>
      <c r="AJI2" s="20"/>
      <c r="AJJ2" s="20"/>
      <c r="AJK2" s="20"/>
      <c r="AJL2" s="20"/>
      <c r="AJM2" s="20"/>
      <c r="AJN2" s="20"/>
      <c r="AJO2" s="20"/>
      <c r="AJP2" s="20"/>
      <c r="AJQ2" s="20"/>
      <c r="AJR2" s="20"/>
      <c r="AJS2" s="20"/>
      <c r="AJT2" s="20"/>
      <c r="AJU2" s="20"/>
      <c r="AJV2" s="20"/>
      <c r="AJW2" s="20"/>
      <c r="AJX2" s="20"/>
      <c r="AJY2" s="20"/>
      <c r="AJZ2" s="20"/>
      <c r="AKA2" s="20"/>
      <c r="AKB2" s="20"/>
      <c r="AKC2" s="20"/>
      <c r="AKD2" s="20"/>
      <c r="AKE2" s="20"/>
      <c r="AKF2" s="20"/>
      <c r="AKG2" s="20"/>
      <c r="AKH2" s="20"/>
      <c r="AKI2" s="20"/>
      <c r="AKJ2" s="20"/>
      <c r="AKK2" s="20"/>
      <c r="AKL2" s="20"/>
      <c r="AKM2" s="20"/>
      <c r="AKN2" s="20"/>
      <c r="AKO2" s="20"/>
      <c r="AKP2" s="20"/>
      <c r="AKQ2" s="20"/>
      <c r="AKR2" s="20"/>
      <c r="AKS2" s="20"/>
      <c r="AKT2" s="20"/>
      <c r="AKU2" s="20"/>
      <c r="AKV2" s="20"/>
      <c r="AKW2" s="20"/>
      <c r="AKX2" s="20"/>
      <c r="AKY2" s="20"/>
      <c r="AKZ2" s="20"/>
      <c r="ALA2" s="20"/>
      <c r="ALB2" s="20"/>
      <c r="ALC2" s="20"/>
      <c r="ALD2" s="20"/>
      <c r="ALE2" s="20"/>
      <c r="ALF2" s="20"/>
    </row>
    <row r="3" spans="1:994" ht="54.75" customHeight="1" x14ac:dyDescent="0.2">
      <c r="A3" s="37"/>
      <c r="B3" s="37"/>
      <c r="C3" s="55"/>
      <c r="D3" s="55"/>
      <c r="E3" s="55"/>
      <c r="F3" s="53" t="s">
        <v>36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21"/>
      <c r="S3" s="21"/>
      <c r="T3" s="21"/>
      <c r="U3" s="21"/>
      <c r="V3" s="21"/>
      <c r="W3" s="21"/>
      <c r="X3" s="21"/>
      <c r="Y3" s="21"/>
      <c r="Z3" s="21"/>
    </row>
    <row r="4" spans="1:994" ht="14.25" customHeight="1" x14ac:dyDescent="0.2">
      <c r="A4" s="38" t="s">
        <v>0</v>
      </c>
      <c r="B4" s="38" t="s">
        <v>1</v>
      </c>
      <c r="C4" s="39" t="s">
        <v>2</v>
      </c>
      <c r="D4" s="40"/>
      <c r="E4" s="41"/>
      <c r="F4" s="35" t="s">
        <v>34</v>
      </c>
      <c r="G4" s="35"/>
      <c r="H4" s="35"/>
      <c r="I4" s="38" t="s">
        <v>25</v>
      </c>
      <c r="J4" s="38"/>
      <c r="K4" s="38"/>
      <c r="L4" s="38"/>
      <c r="M4" s="38"/>
      <c r="N4" s="38"/>
      <c r="O4" s="38"/>
      <c r="P4" s="38"/>
      <c r="Q4" s="38"/>
      <c r="R4" s="52" t="s">
        <v>26</v>
      </c>
      <c r="S4" s="52"/>
      <c r="T4" s="52"/>
      <c r="U4" s="52"/>
      <c r="V4" s="52"/>
      <c r="W4" s="52"/>
      <c r="X4" s="52"/>
      <c r="Y4" s="52"/>
      <c r="Z4" s="52"/>
      <c r="AA4" s="51" t="s">
        <v>3</v>
      </c>
      <c r="AB4" s="51"/>
      <c r="AC4" s="51"/>
      <c r="AD4" s="51" t="s">
        <v>4</v>
      </c>
      <c r="AE4" s="51"/>
      <c r="AF4" s="51"/>
      <c r="AG4" s="51" t="s">
        <v>33</v>
      </c>
      <c r="AH4" s="51"/>
      <c r="AI4" s="51"/>
    </row>
    <row r="5" spans="1:994" s="12" customFormat="1" ht="20.25" customHeight="1" x14ac:dyDescent="0.2">
      <c r="A5" s="38"/>
      <c r="B5" s="38"/>
      <c r="C5" s="45"/>
      <c r="D5" s="46"/>
      <c r="E5" s="47"/>
      <c r="F5" s="35"/>
      <c r="G5" s="35"/>
      <c r="H5" s="35"/>
      <c r="I5" s="38"/>
      <c r="J5" s="38"/>
      <c r="K5" s="38"/>
      <c r="L5" s="38"/>
      <c r="M5" s="38"/>
      <c r="N5" s="38"/>
      <c r="O5" s="38"/>
      <c r="P5" s="38"/>
      <c r="Q5" s="38"/>
      <c r="R5" s="52"/>
      <c r="S5" s="52"/>
      <c r="T5" s="52"/>
      <c r="U5" s="52"/>
      <c r="V5" s="52"/>
      <c r="W5" s="52"/>
      <c r="X5" s="52"/>
      <c r="Y5" s="52"/>
      <c r="Z5" s="52"/>
      <c r="AA5" s="51"/>
      <c r="AB5" s="51"/>
      <c r="AC5" s="51"/>
      <c r="AD5" s="51"/>
      <c r="AE5" s="51"/>
      <c r="AF5" s="51"/>
      <c r="AG5" s="51"/>
      <c r="AH5" s="51"/>
      <c r="AI5" s="51"/>
    </row>
    <row r="6" spans="1:994" s="12" customFormat="1" ht="181.5" customHeight="1" x14ac:dyDescent="0.2">
      <c r="A6" s="38"/>
      <c r="B6" s="38"/>
      <c r="C6" s="42">
        <v>2018</v>
      </c>
      <c r="D6" s="42">
        <v>2019</v>
      </c>
      <c r="E6" s="42">
        <v>2021</v>
      </c>
      <c r="F6" s="35"/>
      <c r="G6" s="35"/>
      <c r="H6" s="35"/>
      <c r="I6" s="49" t="s">
        <v>27</v>
      </c>
      <c r="J6" s="10" t="s">
        <v>28</v>
      </c>
      <c r="K6" s="48" t="s">
        <v>5</v>
      </c>
      <c r="L6" s="49" t="s">
        <v>27</v>
      </c>
      <c r="M6" s="10" t="s">
        <v>28</v>
      </c>
      <c r="N6" s="48" t="s">
        <v>5</v>
      </c>
      <c r="O6" s="49" t="s">
        <v>27</v>
      </c>
      <c r="P6" s="10" t="s">
        <v>28</v>
      </c>
      <c r="Q6" s="48" t="s">
        <v>5</v>
      </c>
      <c r="R6" s="11" t="s">
        <v>29</v>
      </c>
      <c r="S6" s="11" t="s">
        <v>30</v>
      </c>
      <c r="T6" s="11" t="s">
        <v>31</v>
      </c>
      <c r="U6" s="11" t="s">
        <v>29</v>
      </c>
      <c r="V6" s="11" t="s">
        <v>30</v>
      </c>
      <c r="W6" s="11" t="s">
        <v>31</v>
      </c>
      <c r="X6" s="11" t="s">
        <v>29</v>
      </c>
      <c r="Y6" s="11" t="s">
        <v>30</v>
      </c>
      <c r="Z6" s="11" t="s">
        <v>31</v>
      </c>
      <c r="AA6" s="51"/>
      <c r="AB6" s="51"/>
      <c r="AC6" s="51"/>
      <c r="AD6" s="51"/>
      <c r="AE6" s="51"/>
      <c r="AF6" s="51"/>
      <c r="AG6" s="51"/>
      <c r="AH6" s="51" t="s">
        <v>33</v>
      </c>
      <c r="AI6" s="51"/>
    </row>
    <row r="7" spans="1:994" s="12" customFormat="1" x14ac:dyDescent="0.2">
      <c r="A7" s="38"/>
      <c r="B7" s="38"/>
      <c r="C7" s="50"/>
      <c r="D7" s="50"/>
      <c r="E7" s="50"/>
      <c r="F7" s="36">
        <v>0.1</v>
      </c>
      <c r="G7" s="36"/>
      <c r="H7" s="36"/>
      <c r="I7" s="49"/>
      <c r="J7" s="31">
        <v>220</v>
      </c>
      <c r="K7" s="48"/>
      <c r="L7" s="49"/>
      <c r="M7" s="31">
        <f>J7</f>
        <v>220</v>
      </c>
      <c r="N7" s="48"/>
      <c r="O7" s="49"/>
      <c r="P7" s="31">
        <f>J7</f>
        <v>220</v>
      </c>
      <c r="Q7" s="48"/>
      <c r="R7" s="52">
        <v>2021</v>
      </c>
      <c r="S7" s="52"/>
      <c r="T7" s="52"/>
      <c r="U7" s="52">
        <v>2022</v>
      </c>
      <c r="V7" s="52"/>
      <c r="W7" s="52"/>
      <c r="X7" s="52">
        <v>2023</v>
      </c>
      <c r="Y7" s="52"/>
      <c r="Z7" s="52"/>
      <c r="AA7" s="10">
        <v>2021</v>
      </c>
      <c r="AB7" s="10">
        <v>2022</v>
      </c>
      <c r="AC7" s="10">
        <v>2023</v>
      </c>
      <c r="AD7" s="10">
        <v>2021</v>
      </c>
      <c r="AE7" s="10">
        <v>2022</v>
      </c>
      <c r="AF7" s="10">
        <v>2023</v>
      </c>
      <c r="AG7" s="29">
        <v>2021</v>
      </c>
      <c r="AH7" s="29">
        <v>2022</v>
      </c>
      <c r="AI7" s="29">
        <v>2023</v>
      </c>
    </row>
    <row r="8" spans="1:994" s="12" customFormat="1" x14ac:dyDescent="0.2">
      <c r="A8" s="38"/>
      <c r="B8" s="38"/>
      <c r="C8" s="43"/>
      <c r="D8" s="43"/>
      <c r="E8" s="43"/>
      <c r="F8" s="33">
        <v>2021</v>
      </c>
      <c r="G8" s="33">
        <v>2022</v>
      </c>
      <c r="H8" s="33">
        <v>2023</v>
      </c>
      <c r="I8" s="44">
        <v>2021</v>
      </c>
      <c r="J8" s="44"/>
      <c r="K8" s="44"/>
      <c r="L8" s="44">
        <v>2022</v>
      </c>
      <c r="M8" s="44"/>
      <c r="N8" s="44"/>
      <c r="O8" s="44">
        <v>2023</v>
      </c>
      <c r="P8" s="44"/>
      <c r="Q8" s="44"/>
      <c r="R8" s="1"/>
      <c r="S8" s="22" t="s">
        <v>32</v>
      </c>
      <c r="T8" s="1" t="s">
        <v>5</v>
      </c>
      <c r="U8" s="1"/>
      <c r="V8" s="22" t="s">
        <v>32</v>
      </c>
      <c r="W8" s="1" t="s">
        <v>5</v>
      </c>
      <c r="X8" s="1"/>
      <c r="Y8" s="22" t="s">
        <v>32</v>
      </c>
      <c r="Z8" s="30" t="s">
        <v>5</v>
      </c>
      <c r="AA8" s="13"/>
      <c r="AB8" s="13"/>
      <c r="AC8" s="13"/>
      <c r="AD8" s="13"/>
      <c r="AE8" s="13"/>
      <c r="AF8" s="13"/>
      <c r="AG8" s="27"/>
      <c r="AH8" s="27"/>
      <c r="AI8" s="27"/>
    </row>
    <row r="9" spans="1:994" ht="15" x14ac:dyDescent="0.2">
      <c r="A9" s="9">
        <v>1</v>
      </c>
      <c r="B9" s="14" t="s">
        <v>6</v>
      </c>
      <c r="C9" s="2">
        <v>1.492</v>
      </c>
      <c r="D9" s="2">
        <v>1.492</v>
      </c>
      <c r="E9" s="2">
        <v>1.492</v>
      </c>
      <c r="F9" s="28">
        <v>0.11</v>
      </c>
      <c r="G9" s="28">
        <v>0.11</v>
      </c>
      <c r="H9" s="28">
        <v>0.11</v>
      </c>
      <c r="I9" s="3">
        <v>4460</v>
      </c>
      <c r="J9" s="3">
        <f t="shared" ref="J9:J26" si="0">ROUND(I9*$J$7,-2)</f>
        <v>981200</v>
      </c>
      <c r="K9" s="3">
        <f t="shared" ref="K9:K26" si="1">ROUND(J9*(1-F9),-2)</f>
        <v>873300</v>
      </c>
      <c r="L9" s="3">
        <f t="shared" ref="L9:L26" si="2">I9</f>
        <v>4460</v>
      </c>
      <c r="M9" s="3">
        <f t="shared" ref="M9:M26" si="3">ROUND(L9*$M$7,-2)</f>
        <v>981200</v>
      </c>
      <c r="N9" s="3">
        <f t="shared" ref="N9:N26" si="4">ROUND(M9*(1-G9),-2)</f>
        <v>873300</v>
      </c>
      <c r="O9" s="3">
        <f t="shared" ref="O9:O26" si="5">L9</f>
        <v>4460</v>
      </c>
      <c r="P9" s="3">
        <f t="shared" ref="P9:P26" si="6">ROUND(O9*$P$7,-2)</f>
        <v>981200</v>
      </c>
      <c r="Q9" s="3">
        <f t="shared" ref="Q9:Q26" si="7">ROUND(P9*(1-H9),-2)</f>
        <v>873300</v>
      </c>
      <c r="R9" s="3"/>
      <c r="S9" s="19">
        <f t="shared" ref="S9:S26" si="8">ROUND(R9*$S$8,0)</f>
        <v>0</v>
      </c>
      <c r="T9" s="19">
        <f t="shared" ref="T9:T26" si="9">ROUND(S9*(1-F9),0)</f>
        <v>0</v>
      </c>
      <c r="U9" s="3"/>
      <c r="V9" s="19">
        <f t="shared" ref="V9:V26" si="10">ROUND(U9*$S$8,0)</f>
        <v>0</v>
      </c>
      <c r="W9" s="19">
        <f t="shared" ref="W9:W26" si="11">ROUND(V9*(1-G9),0)</f>
        <v>0</v>
      </c>
      <c r="X9" s="3"/>
      <c r="Y9" s="19">
        <f t="shared" ref="Y9:Y26" si="12">ROUND(X9*$S$8,0)</f>
        <v>0</v>
      </c>
      <c r="Z9" s="23">
        <f t="shared" ref="Z9:Z26" si="13">ROUND(Y9*(1-H9),0)</f>
        <v>0</v>
      </c>
      <c r="AA9" s="4">
        <f t="shared" ref="AA9:AA26" si="14">J9+S9</f>
        <v>981200</v>
      </c>
      <c r="AB9" s="4">
        <f t="shared" ref="AB9:AB26" si="15">M9+V9</f>
        <v>981200</v>
      </c>
      <c r="AC9" s="4">
        <f t="shared" ref="AC9:AC26" si="16">P9+Y9</f>
        <v>981200</v>
      </c>
      <c r="AD9" s="15">
        <f t="shared" ref="AD9:AD26" si="17">ROUND(AA9*(1-F9),-2)</f>
        <v>873300</v>
      </c>
      <c r="AE9" s="15">
        <f t="shared" ref="AE9:AE26" si="18">ROUND(AB9*(1-G9),-2)</f>
        <v>873300</v>
      </c>
      <c r="AF9" s="15">
        <f t="shared" ref="AF9:AF26" si="19">ROUND(AC9*(1-H9),-2)</f>
        <v>873300</v>
      </c>
      <c r="AG9" s="57">
        <f t="shared" ref="AG9:AG26" si="20">AD9/1000</f>
        <v>873.3</v>
      </c>
      <c r="AH9" s="57">
        <f t="shared" ref="AH9:AH26" si="21">AE9/1000</f>
        <v>873.3</v>
      </c>
      <c r="AI9" s="57">
        <f t="shared" ref="AI9:AI26" si="22">AF9/1000</f>
        <v>873.3</v>
      </c>
    </row>
    <row r="10" spans="1:994" ht="15" x14ac:dyDescent="0.2">
      <c r="A10" s="9">
        <v>2</v>
      </c>
      <c r="B10" s="14" t="s">
        <v>7</v>
      </c>
      <c r="C10" s="2">
        <v>1.492</v>
      </c>
      <c r="D10" s="2">
        <v>1.492</v>
      </c>
      <c r="E10" s="2">
        <v>1.492</v>
      </c>
      <c r="F10" s="28">
        <v>0.1</v>
      </c>
      <c r="G10" s="28">
        <v>0.1</v>
      </c>
      <c r="H10" s="28">
        <v>0.1</v>
      </c>
      <c r="I10" s="3">
        <v>5931</v>
      </c>
      <c r="J10" s="3">
        <f t="shared" si="0"/>
        <v>1304800</v>
      </c>
      <c r="K10" s="3">
        <f t="shared" si="1"/>
        <v>1174300</v>
      </c>
      <c r="L10" s="3">
        <f t="shared" si="2"/>
        <v>5931</v>
      </c>
      <c r="M10" s="3">
        <f t="shared" si="3"/>
        <v>1304800</v>
      </c>
      <c r="N10" s="3">
        <f t="shared" si="4"/>
        <v>1174300</v>
      </c>
      <c r="O10" s="3">
        <f t="shared" si="5"/>
        <v>5931</v>
      </c>
      <c r="P10" s="3">
        <f t="shared" si="6"/>
        <v>1304800</v>
      </c>
      <c r="Q10" s="3">
        <f t="shared" si="7"/>
        <v>1174300</v>
      </c>
      <c r="R10" s="3"/>
      <c r="S10" s="19">
        <f t="shared" si="8"/>
        <v>0</v>
      </c>
      <c r="T10" s="19">
        <f t="shared" si="9"/>
        <v>0</v>
      </c>
      <c r="U10" s="3"/>
      <c r="V10" s="19">
        <f t="shared" si="10"/>
        <v>0</v>
      </c>
      <c r="W10" s="19">
        <f t="shared" si="11"/>
        <v>0</v>
      </c>
      <c r="X10" s="3"/>
      <c r="Y10" s="19">
        <f t="shared" si="12"/>
        <v>0</v>
      </c>
      <c r="Z10" s="23">
        <f t="shared" si="13"/>
        <v>0</v>
      </c>
      <c r="AA10" s="4">
        <f t="shared" si="14"/>
        <v>1304800</v>
      </c>
      <c r="AB10" s="4">
        <f t="shared" si="15"/>
        <v>1304800</v>
      </c>
      <c r="AC10" s="4">
        <f t="shared" si="16"/>
        <v>1304800</v>
      </c>
      <c r="AD10" s="15">
        <f t="shared" si="17"/>
        <v>1174300</v>
      </c>
      <c r="AE10" s="15">
        <f t="shared" si="18"/>
        <v>1174300</v>
      </c>
      <c r="AF10" s="15">
        <f t="shared" si="19"/>
        <v>1174300</v>
      </c>
      <c r="AG10" s="57">
        <f t="shared" si="20"/>
        <v>1174.3</v>
      </c>
      <c r="AH10" s="57">
        <f t="shared" si="21"/>
        <v>1174.3</v>
      </c>
      <c r="AI10" s="57">
        <f t="shared" si="22"/>
        <v>1174.3</v>
      </c>
    </row>
    <row r="11" spans="1:994" ht="15" x14ac:dyDescent="0.2">
      <c r="A11" s="9">
        <v>3</v>
      </c>
      <c r="B11" s="14" t="s">
        <v>8</v>
      </c>
      <c r="C11" s="2">
        <v>1.492</v>
      </c>
      <c r="D11" s="2">
        <v>1.492</v>
      </c>
      <c r="E11" s="2">
        <v>1.492</v>
      </c>
      <c r="F11" s="28">
        <v>0.1</v>
      </c>
      <c r="G11" s="28">
        <v>0.1</v>
      </c>
      <c r="H11" s="28">
        <v>0.1</v>
      </c>
      <c r="I11" s="3">
        <v>8006</v>
      </c>
      <c r="J11" s="3">
        <f t="shared" si="0"/>
        <v>1761300</v>
      </c>
      <c r="K11" s="3">
        <f t="shared" si="1"/>
        <v>1585200</v>
      </c>
      <c r="L11" s="3">
        <f t="shared" si="2"/>
        <v>8006</v>
      </c>
      <c r="M11" s="3">
        <f t="shared" si="3"/>
        <v>1761300</v>
      </c>
      <c r="N11" s="3">
        <f t="shared" si="4"/>
        <v>1585200</v>
      </c>
      <c r="O11" s="3">
        <f t="shared" si="5"/>
        <v>8006</v>
      </c>
      <c r="P11" s="3">
        <f t="shared" si="6"/>
        <v>1761300</v>
      </c>
      <c r="Q11" s="3">
        <f t="shared" si="7"/>
        <v>1585200</v>
      </c>
      <c r="R11" s="3"/>
      <c r="S11" s="19">
        <f t="shared" si="8"/>
        <v>0</v>
      </c>
      <c r="T11" s="19">
        <f t="shared" si="9"/>
        <v>0</v>
      </c>
      <c r="U11" s="3"/>
      <c r="V11" s="19">
        <f t="shared" si="10"/>
        <v>0</v>
      </c>
      <c r="W11" s="19">
        <f t="shared" si="11"/>
        <v>0</v>
      </c>
      <c r="X11" s="3"/>
      <c r="Y11" s="19">
        <f t="shared" si="12"/>
        <v>0</v>
      </c>
      <c r="Z11" s="23">
        <f t="shared" si="13"/>
        <v>0</v>
      </c>
      <c r="AA11" s="4">
        <f t="shared" si="14"/>
        <v>1761300</v>
      </c>
      <c r="AB11" s="4">
        <f t="shared" si="15"/>
        <v>1761300</v>
      </c>
      <c r="AC11" s="4">
        <f t="shared" si="16"/>
        <v>1761300</v>
      </c>
      <c r="AD11" s="15">
        <f t="shared" si="17"/>
        <v>1585200</v>
      </c>
      <c r="AE11" s="15">
        <f t="shared" si="18"/>
        <v>1585200</v>
      </c>
      <c r="AF11" s="15">
        <f t="shared" si="19"/>
        <v>1585200</v>
      </c>
      <c r="AG11" s="57">
        <f t="shared" si="20"/>
        <v>1585.2</v>
      </c>
      <c r="AH11" s="57">
        <f t="shared" si="21"/>
        <v>1585.2</v>
      </c>
      <c r="AI11" s="57">
        <f t="shared" si="22"/>
        <v>1585.2</v>
      </c>
    </row>
    <row r="12" spans="1:994" ht="15" x14ac:dyDescent="0.2">
      <c r="A12" s="9">
        <v>4</v>
      </c>
      <c r="B12" s="14" t="s">
        <v>9</v>
      </c>
      <c r="C12" s="2">
        <v>1.492</v>
      </c>
      <c r="D12" s="2">
        <v>1.492</v>
      </c>
      <c r="E12" s="2">
        <v>1.492</v>
      </c>
      <c r="F12" s="28">
        <v>0.1</v>
      </c>
      <c r="G12" s="28">
        <v>0.1</v>
      </c>
      <c r="H12" s="28">
        <v>0.1</v>
      </c>
      <c r="I12" s="3">
        <v>15527</v>
      </c>
      <c r="J12" s="3">
        <f t="shared" si="0"/>
        <v>3415900</v>
      </c>
      <c r="K12" s="3">
        <f t="shared" si="1"/>
        <v>3074300</v>
      </c>
      <c r="L12" s="3">
        <f t="shared" si="2"/>
        <v>15527</v>
      </c>
      <c r="M12" s="3">
        <f t="shared" si="3"/>
        <v>3415900</v>
      </c>
      <c r="N12" s="3">
        <f t="shared" si="4"/>
        <v>3074300</v>
      </c>
      <c r="O12" s="3">
        <f t="shared" si="5"/>
        <v>15527</v>
      </c>
      <c r="P12" s="3">
        <f t="shared" si="6"/>
        <v>3415900</v>
      </c>
      <c r="Q12" s="3">
        <f t="shared" si="7"/>
        <v>3074300</v>
      </c>
      <c r="R12" s="3">
        <v>1</v>
      </c>
      <c r="S12" s="19">
        <f t="shared" si="8"/>
        <v>300000</v>
      </c>
      <c r="T12" s="19">
        <f t="shared" si="9"/>
        <v>270000</v>
      </c>
      <c r="U12" s="3">
        <f>R12</f>
        <v>1</v>
      </c>
      <c r="V12" s="19">
        <f t="shared" si="10"/>
        <v>300000</v>
      </c>
      <c r="W12" s="19">
        <f t="shared" si="11"/>
        <v>270000</v>
      </c>
      <c r="X12" s="3">
        <f>U12</f>
        <v>1</v>
      </c>
      <c r="Y12" s="19">
        <f t="shared" si="12"/>
        <v>300000</v>
      </c>
      <c r="Z12" s="23">
        <f t="shared" si="13"/>
        <v>270000</v>
      </c>
      <c r="AA12" s="4">
        <f t="shared" si="14"/>
        <v>3715900</v>
      </c>
      <c r="AB12" s="4">
        <f t="shared" si="15"/>
        <v>3715900</v>
      </c>
      <c r="AC12" s="4">
        <f t="shared" si="16"/>
        <v>3715900</v>
      </c>
      <c r="AD12" s="15">
        <f t="shared" si="17"/>
        <v>3344300</v>
      </c>
      <c r="AE12" s="15">
        <f t="shared" si="18"/>
        <v>3344300</v>
      </c>
      <c r="AF12" s="15">
        <f t="shared" si="19"/>
        <v>3344300</v>
      </c>
      <c r="AG12" s="57">
        <f t="shared" si="20"/>
        <v>3344.3</v>
      </c>
      <c r="AH12" s="57">
        <f t="shared" si="21"/>
        <v>3344.3</v>
      </c>
      <c r="AI12" s="57">
        <f t="shared" si="22"/>
        <v>3344.3</v>
      </c>
    </row>
    <row r="13" spans="1:994" ht="15" x14ac:dyDescent="0.2">
      <c r="A13" s="9">
        <v>5</v>
      </c>
      <c r="B13" s="14" t="s">
        <v>10</v>
      </c>
      <c r="C13" s="2">
        <v>1.492</v>
      </c>
      <c r="D13" s="2">
        <v>1.492</v>
      </c>
      <c r="E13" s="2">
        <v>1.492</v>
      </c>
      <c r="F13" s="28">
        <v>0.12</v>
      </c>
      <c r="G13" s="28">
        <v>0.12</v>
      </c>
      <c r="H13" s="28">
        <v>0.11</v>
      </c>
      <c r="I13" s="3">
        <v>13634</v>
      </c>
      <c r="J13" s="3">
        <f t="shared" si="0"/>
        <v>2999500</v>
      </c>
      <c r="K13" s="3">
        <f t="shared" si="1"/>
        <v>2639600</v>
      </c>
      <c r="L13" s="3">
        <f t="shared" si="2"/>
        <v>13634</v>
      </c>
      <c r="M13" s="3">
        <f t="shared" si="3"/>
        <v>2999500</v>
      </c>
      <c r="N13" s="3">
        <f t="shared" si="4"/>
        <v>2639600</v>
      </c>
      <c r="O13" s="3">
        <f t="shared" si="5"/>
        <v>13634</v>
      </c>
      <c r="P13" s="3">
        <f t="shared" si="6"/>
        <v>2999500</v>
      </c>
      <c r="Q13" s="3">
        <f t="shared" si="7"/>
        <v>2669600</v>
      </c>
      <c r="R13" s="3">
        <v>1</v>
      </c>
      <c r="S13" s="19">
        <f t="shared" si="8"/>
        <v>300000</v>
      </c>
      <c r="T13" s="19">
        <f t="shared" si="9"/>
        <v>264000</v>
      </c>
      <c r="U13" s="3">
        <f t="shared" ref="U13:U26" si="23">R13</f>
        <v>1</v>
      </c>
      <c r="V13" s="19">
        <f t="shared" si="10"/>
        <v>300000</v>
      </c>
      <c r="W13" s="19">
        <f t="shared" si="11"/>
        <v>264000</v>
      </c>
      <c r="X13" s="3">
        <f t="shared" ref="X13:X26" si="24">U13</f>
        <v>1</v>
      </c>
      <c r="Y13" s="19">
        <f t="shared" si="12"/>
        <v>300000</v>
      </c>
      <c r="Z13" s="23">
        <f t="shared" si="13"/>
        <v>267000</v>
      </c>
      <c r="AA13" s="4">
        <f t="shared" si="14"/>
        <v>3299500</v>
      </c>
      <c r="AB13" s="4">
        <f t="shared" si="15"/>
        <v>3299500</v>
      </c>
      <c r="AC13" s="4">
        <f t="shared" si="16"/>
        <v>3299500</v>
      </c>
      <c r="AD13" s="15">
        <f t="shared" si="17"/>
        <v>2903600</v>
      </c>
      <c r="AE13" s="15">
        <f t="shared" si="18"/>
        <v>2903600</v>
      </c>
      <c r="AF13" s="15">
        <f t="shared" si="19"/>
        <v>2936600</v>
      </c>
      <c r="AG13" s="57">
        <f t="shared" si="20"/>
        <v>2903.6</v>
      </c>
      <c r="AH13" s="57">
        <f t="shared" si="21"/>
        <v>2903.6</v>
      </c>
      <c r="AI13" s="57">
        <f t="shared" si="22"/>
        <v>2936.6</v>
      </c>
    </row>
    <row r="14" spans="1:994" ht="15" x14ac:dyDescent="0.2">
      <c r="A14" s="9">
        <v>6</v>
      </c>
      <c r="B14" s="14" t="s">
        <v>11</v>
      </c>
      <c r="C14" s="2">
        <v>1.492</v>
      </c>
      <c r="D14" s="2">
        <v>1.492</v>
      </c>
      <c r="E14" s="2">
        <v>1.492</v>
      </c>
      <c r="F14" s="28">
        <v>0.1</v>
      </c>
      <c r="G14" s="28">
        <v>0.1</v>
      </c>
      <c r="H14" s="28">
        <v>0.13</v>
      </c>
      <c r="I14" s="3">
        <v>19442</v>
      </c>
      <c r="J14" s="3">
        <f t="shared" si="0"/>
        <v>4277200</v>
      </c>
      <c r="K14" s="3">
        <f t="shared" si="1"/>
        <v>3849500</v>
      </c>
      <c r="L14" s="3">
        <f t="shared" si="2"/>
        <v>19442</v>
      </c>
      <c r="M14" s="3">
        <f t="shared" si="3"/>
        <v>4277200</v>
      </c>
      <c r="N14" s="3">
        <f t="shared" si="4"/>
        <v>3849500</v>
      </c>
      <c r="O14" s="3">
        <f t="shared" si="5"/>
        <v>19442</v>
      </c>
      <c r="P14" s="3">
        <f t="shared" si="6"/>
        <v>4277200</v>
      </c>
      <c r="Q14" s="3">
        <f t="shared" si="7"/>
        <v>3721200</v>
      </c>
      <c r="R14" s="3">
        <v>1</v>
      </c>
      <c r="S14" s="19">
        <f t="shared" si="8"/>
        <v>300000</v>
      </c>
      <c r="T14" s="19">
        <f t="shared" si="9"/>
        <v>270000</v>
      </c>
      <c r="U14" s="3">
        <f t="shared" si="23"/>
        <v>1</v>
      </c>
      <c r="V14" s="19">
        <f t="shared" si="10"/>
        <v>300000</v>
      </c>
      <c r="W14" s="19">
        <f t="shared" si="11"/>
        <v>270000</v>
      </c>
      <c r="X14" s="3">
        <f t="shared" si="24"/>
        <v>1</v>
      </c>
      <c r="Y14" s="19">
        <f t="shared" si="12"/>
        <v>300000</v>
      </c>
      <c r="Z14" s="23">
        <f t="shared" si="13"/>
        <v>261000</v>
      </c>
      <c r="AA14" s="4">
        <f t="shared" si="14"/>
        <v>4577200</v>
      </c>
      <c r="AB14" s="4">
        <f t="shared" si="15"/>
        <v>4577200</v>
      </c>
      <c r="AC14" s="4">
        <f t="shared" si="16"/>
        <v>4577200</v>
      </c>
      <c r="AD14" s="15">
        <f t="shared" si="17"/>
        <v>4119500</v>
      </c>
      <c r="AE14" s="15">
        <f t="shared" si="18"/>
        <v>4119500</v>
      </c>
      <c r="AF14" s="15">
        <f t="shared" si="19"/>
        <v>3982200</v>
      </c>
      <c r="AG14" s="57">
        <f t="shared" si="20"/>
        <v>4119.5</v>
      </c>
      <c r="AH14" s="57">
        <f t="shared" si="21"/>
        <v>4119.5</v>
      </c>
      <c r="AI14" s="57">
        <f t="shared" si="22"/>
        <v>3982.2</v>
      </c>
    </row>
    <row r="15" spans="1:994" ht="15" x14ac:dyDescent="0.2">
      <c r="A15" s="9">
        <v>7</v>
      </c>
      <c r="B15" s="14" t="s">
        <v>12</v>
      </c>
      <c r="C15" s="2">
        <v>1.492</v>
      </c>
      <c r="D15" s="2">
        <v>1.492</v>
      </c>
      <c r="E15" s="2">
        <v>1.492</v>
      </c>
      <c r="F15" s="28">
        <v>0.12</v>
      </c>
      <c r="G15" s="28">
        <v>0.12</v>
      </c>
      <c r="H15" s="28">
        <v>0.11</v>
      </c>
      <c r="I15" s="3">
        <v>5697</v>
      </c>
      <c r="J15" s="3">
        <f t="shared" si="0"/>
        <v>1253300</v>
      </c>
      <c r="K15" s="3">
        <f t="shared" si="1"/>
        <v>1102900</v>
      </c>
      <c r="L15" s="3">
        <f t="shared" si="2"/>
        <v>5697</v>
      </c>
      <c r="M15" s="3">
        <f t="shared" si="3"/>
        <v>1253300</v>
      </c>
      <c r="N15" s="3">
        <f t="shared" si="4"/>
        <v>1102900</v>
      </c>
      <c r="O15" s="3">
        <f t="shared" si="5"/>
        <v>5697</v>
      </c>
      <c r="P15" s="3">
        <f t="shared" si="6"/>
        <v>1253300</v>
      </c>
      <c r="Q15" s="3">
        <f t="shared" si="7"/>
        <v>1115400</v>
      </c>
      <c r="R15" s="3">
        <v>1</v>
      </c>
      <c r="S15" s="19">
        <f t="shared" si="8"/>
        <v>300000</v>
      </c>
      <c r="T15" s="19">
        <f t="shared" si="9"/>
        <v>264000</v>
      </c>
      <c r="U15" s="3">
        <f t="shared" si="23"/>
        <v>1</v>
      </c>
      <c r="V15" s="19">
        <f t="shared" si="10"/>
        <v>300000</v>
      </c>
      <c r="W15" s="19">
        <f t="shared" si="11"/>
        <v>264000</v>
      </c>
      <c r="X15" s="3">
        <f t="shared" si="24"/>
        <v>1</v>
      </c>
      <c r="Y15" s="19">
        <f t="shared" si="12"/>
        <v>300000</v>
      </c>
      <c r="Z15" s="23">
        <f t="shared" si="13"/>
        <v>267000</v>
      </c>
      <c r="AA15" s="4">
        <f t="shared" si="14"/>
        <v>1553300</v>
      </c>
      <c r="AB15" s="4">
        <f t="shared" si="15"/>
        <v>1553300</v>
      </c>
      <c r="AC15" s="4">
        <f t="shared" si="16"/>
        <v>1553300</v>
      </c>
      <c r="AD15" s="15">
        <f t="shared" si="17"/>
        <v>1366900</v>
      </c>
      <c r="AE15" s="15">
        <f t="shared" si="18"/>
        <v>1366900</v>
      </c>
      <c r="AF15" s="15">
        <f t="shared" si="19"/>
        <v>1382400</v>
      </c>
      <c r="AG15" s="57">
        <f t="shared" si="20"/>
        <v>1366.9</v>
      </c>
      <c r="AH15" s="57">
        <f t="shared" si="21"/>
        <v>1366.9</v>
      </c>
      <c r="AI15" s="57">
        <f t="shared" si="22"/>
        <v>1382.4</v>
      </c>
    </row>
    <row r="16" spans="1:994" ht="15" x14ac:dyDescent="0.2">
      <c r="A16" s="9">
        <v>8</v>
      </c>
      <c r="B16" s="14" t="s">
        <v>13</v>
      </c>
      <c r="C16" s="2">
        <v>1.492</v>
      </c>
      <c r="D16" s="2">
        <v>1.492</v>
      </c>
      <c r="E16" s="2">
        <v>1.492</v>
      </c>
      <c r="F16" s="28">
        <v>0.13</v>
      </c>
      <c r="G16" s="28">
        <v>0.13</v>
      </c>
      <c r="H16" s="28">
        <v>0.11</v>
      </c>
      <c r="I16" s="3">
        <v>8831</v>
      </c>
      <c r="J16" s="3">
        <f t="shared" si="0"/>
        <v>1942800</v>
      </c>
      <c r="K16" s="3">
        <f t="shared" si="1"/>
        <v>1690200</v>
      </c>
      <c r="L16" s="3">
        <f t="shared" si="2"/>
        <v>8831</v>
      </c>
      <c r="M16" s="3">
        <f t="shared" si="3"/>
        <v>1942800</v>
      </c>
      <c r="N16" s="3">
        <f t="shared" si="4"/>
        <v>1690200</v>
      </c>
      <c r="O16" s="3">
        <f t="shared" si="5"/>
        <v>8831</v>
      </c>
      <c r="P16" s="3">
        <f t="shared" si="6"/>
        <v>1942800</v>
      </c>
      <c r="Q16" s="3">
        <f t="shared" si="7"/>
        <v>1729100</v>
      </c>
      <c r="R16" s="3">
        <v>1</v>
      </c>
      <c r="S16" s="19">
        <f t="shared" si="8"/>
        <v>300000</v>
      </c>
      <c r="T16" s="19">
        <f t="shared" si="9"/>
        <v>261000</v>
      </c>
      <c r="U16" s="3">
        <f t="shared" si="23"/>
        <v>1</v>
      </c>
      <c r="V16" s="19">
        <f t="shared" si="10"/>
        <v>300000</v>
      </c>
      <c r="W16" s="19">
        <f t="shared" si="11"/>
        <v>261000</v>
      </c>
      <c r="X16" s="3">
        <f t="shared" si="24"/>
        <v>1</v>
      </c>
      <c r="Y16" s="19">
        <f t="shared" si="12"/>
        <v>300000</v>
      </c>
      <c r="Z16" s="23">
        <f t="shared" si="13"/>
        <v>267000</v>
      </c>
      <c r="AA16" s="4">
        <f t="shared" si="14"/>
        <v>2242800</v>
      </c>
      <c r="AB16" s="4">
        <f t="shared" si="15"/>
        <v>2242800</v>
      </c>
      <c r="AC16" s="4">
        <f t="shared" si="16"/>
        <v>2242800</v>
      </c>
      <c r="AD16" s="15">
        <f t="shared" si="17"/>
        <v>1951200</v>
      </c>
      <c r="AE16" s="15">
        <f t="shared" si="18"/>
        <v>1951200</v>
      </c>
      <c r="AF16" s="15">
        <f t="shared" si="19"/>
        <v>1996100</v>
      </c>
      <c r="AG16" s="57">
        <f t="shared" si="20"/>
        <v>1951.2</v>
      </c>
      <c r="AH16" s="57">
        <f t="shared" si="21"/>
        <v>1951.2</v>
      </c>
      <c r="AI16" s="57">
        <f t="shared" si="22"/>
        <v>1996.1</v>
      </c>
    </row>
    <row r="17" spans="1:35" ht="15" x14ac:dyDescent="0.2">
      <c r="A17" s="9">
        <v>9</v>
      </c>
      <c r="B17" s="14" t="s">
        <v>14</v>
      </c>
      <c r="C17" s="2">
        <v>1.492</v>
      </c>
      <c r="D17" s="2">
        <v>1.492</v>
      </c>
      <c r="E17" s="2">
        <v>1.492</v>
      </c>
      <c r="F17" s="28">
        <v>0.1</v>
      </c>
      <c r="G17" s="28">
        <v>0.1</v>
      </c>
      <c r="H17" s="28">
        <v>0.1</v>
      </c>
      <c r="I17" s="3">
        <v>7260</v>
      </c>
      <c r="J17" s="3">
        <f t="shared" si="0"/>
        <v>1597200</v>
      </c>
      <c r="K17" s="3">
        <f t="shared" si="1"/>
        <v>1437500</v>
      </c>
      <c r="L17" s="3">
        <f t="shared" si="2"/>
        <v>7260</v>
      </c>
      <c r="M17" s="3">
        <f t="shared" si="3"/>
        <v>1597200</v>
      </c>
      <c r="N17" s="3">
        <f t="shared" si="4"/>
        <v>1437500</v>
      </c>
      <c r="O17" s="3">
        <f t="shared" si="5"/>
        <v>7260</v>
      </c>
      <c r="P17" s="3">
        <f t="shared" si="6"/>
        <v>1597200</v>
      </c>
      <c r="Q17" s="3">
        <f t="shared" si="7"/>
        <v>1437500</v>
      </c>
      <c r="R17" s="3">
        <v>1</v>
      </c>
      <c r="S17" s="19">
        <f t="shared" si="8"/>
        <v>300000</v>
      </c>
      <c r="T17" s="19">
        <f t="shared" si="9"/>
        <v>270000</v>
      </c>
      <c r="U17" s="3">
        <f t="shared" si="23"/>
        <v>1</v>
      </c>
      <c r="V17" s="19">
        <f t="shared" si="10"/>
        <v>300000</v>
      </c>
      <c r="W17" s="19">
        <f t="shared" si="11"/>
        <v>270000</v>
      </c>
      <c r="X17" s="3">
        <f t="shared" si="24"/>
        <v>1</v>
      </c>
      <c r="Y17" s="19">
        <f t="shared" si="12"/>
        <v>300000</v>
      </c>
      <c r="Z17" s="23">
        <f t="shared" si="13"/>
        <v>270000</v>
      </c>
      <c r="AA17" s="4">
        <f t="shared" si="14"/>
        <v>1897200</v>
      </c>
      <c r="AB17" s="4">
        <f t="shared" si="15"/>
        <v>1897200</v>
      </c>
      <c r="AC17" s="4">
        <f t="shared" si="16"/>
        <v>1897200</v>
      </c>
      <c r="AD17" s="15">
        <f t="shared" si="17"/>
        <v>1707500</v>
      </c>
      <c r="AE17" s="15">
        <f t="shared" si="18"/>
        <v>1707500</v>
      </c>
      <c r="AF17" s="15">
        <f t="shared" si="19"/>
        <v>1707500</v>
      </c>
      <c r="AG17" s="57">
        <f t="shared" si="20"/>
        <v>1707.5</v>
      </c>
      <c r="AH17" s="57">
        <f t="shared" si="21"/>
        <v>1707.5</v>
      </c>
      <c r="AI17" s="57">
        <f t="shared" si="22"/>
        <v>1707.5</v>
      </c>
    </row>
    <row r="18" spans="1:35" ht="15.6" customHeight="1" x14ac:dyDescent="0.2">
      <c r="A18" s="9">
        <v>10</v>
      </c>
      <c r="B18" s="14" t="s">
        <v>15</v>
      </c>
      <c r="C18" s="2">
        <v>1.492</v>
      </c>
      <c r="D18" s="2">
        <v>1.492</v>
      </c>
      <c r="E18" s="2">
        <v>1.492</v>
      </c>
      <c r="F18" s="28">
        <v>0.1</v>
      </c>
      <c r="G18" s="28">
        <v>0.1</v>
      </c>
      <c r="H18" s="28">
        <v>0.1</v>
      </c>
      <c r="I18" s="3">
        <v>1038</v>
      </c>
      <c r="J18" s="3">
        <f t="shared" si="0"/>
        <v>228400</v>
      </c>
      <c r="K18" s="3">
        <f t="shared" si="1"/>
        <v>205600</v>
      </c>
      <c r="L18" s="3">
        <f t="shared" si="2"/>
        <v>1038</v>
      </c>
      <c r="M18" s="3">
        <f t="shared" si="3"/>
        <v>228400</v>
      </c>
      <c r="N18" s="3">
        <f t="shared" si="4"/>
        <v>205600</v>
      </c>
      <c r="O18" s="3">
        <f t="shared" si="5"/>
        <v>1038</v>
      </c>
      <c r="P18" s="3">
        <f t="shared" si="6"/>
        <v>228400</v>
      </c>
      <c r="Q18" s="3">
        <f t="shared" si="7"/>
        <v>205600</v>
      </c>
      <c r="R18" s="3"/>
      <c r="S18" s="19">
        <f t="shared" si="8"/>
        <v>0</v>
      </c>
      <c r="T18" s="19">
        <f t="shared" si="9"/>
        <v>0</v>
      </c>
      <c r="U18" s="3">
        <f t="shared" si="23"/>
        <v>0</v>
      </c>
      <c r="V18" s="19">
        <f t="shared" si="10"/>
        <v>0</v>
      </c>
      <c r="W18" s="19">
        <f t="shared" si="11"/>
        <v>0</v>
      </c>
      <c r="X18" s="3">
        <f t="shared" si="24"/>
        <v>0</v>
      </c>
      <c r="Y18" s="19">
        <f t="shared" si="12"/>
        <v>0</v>
      </c>
      <c r="Z18" s="23">
        <f t="shared" si="13"/>
        <v>0</v>
      </c>
      <c r="AA18" s="4">
        <f t="shared" si="14"/>
        <v>228400</v>
      </c>
      <c r="AB18" s="4">
        <f t="shared" si="15"/>
        <v>228400</v>
      </c>
      <c r="AC18" s="4">
        <f t="shared" si="16"/>
        <v>228400</v>
      </c>
      <c r="AD18" s="15">
        <f t="shared" si="17"/>
        <v>205600</v>
      </c>
      <c r="AE18" s="15">
        <f t="shared" si="18"/>
        <v>205600</v>
      </c>
      <c r="AF18" s="15">
        <f t="shared" si="19"/>
        <v>205600</v>
      </c>
      <c r="AG18" s="57">
        <f t="shared" si="20"/>
        <v>205.6</v>
      </c>
      <c r="AH18" s="57">
        <f t="shared" si="21"/>
        <v>205.6</v>
      </c>
      <c r="AI18" s="57">
        <f t="shared" si="22"/>
        <v>205.6</v>
      </c>
    </row>
    <row r="19" spans="1:35" ht="15" x14ac:dyDescent="0.2">
      <c r="A19" s="9">
        <v>11</v>
      </c>
      <c r="B19" s="14" t="s">
        <v>16</v>
      </c>
      <c r="C19" s="2">
        <v>1.492</v>
      </c>
      <c r="D19" s="2">
        <v>1.492</v>
      </c>
      <c r="E19" s="2">
        <v>1.492</v>
      </c>
      <c r="F19" s="28">
        <v>0.11</v>
      </c>
      <c r="G19" s="28">
        <v>0.11</v>
      </c>
      <c r="H19" s="28">
        <v>0.11</v>
      </c>
      <c r="I19" s="3">
        <v>5690</v>
      </c>
      <c r="J19" s="3">
        <f t="shared" si="0"/>
        <v>1251800</v>
      </c>
      <c r="K19" s="3">
        <f t="shared" si="1"/>
        <v>1114100</v>
      </c>
      <c r="L19" s="3">
        <f t="shared" si="2"/>
        <v>5690</v>
      </c>
      <c r="M19" s="3">
        <f t="shared" si="3"/>
        <v>1251800</v>
      </c>
      <c r="N19" s="3">
        <f t="shared" si="4"/>
        <v>1114100</v>
      </c>
      <c r="O19" s="3">
        <f t="shared" si="5"/>
        <v>5690</v>
      </c>
      <c r="P19" s="3">
        <f t="shared" si="6"/>
        <v>1251800</v>
      </c>
      <c r="Q19" s="3">
        <f t="shared" si="7"/>
        <v>1114100</v>
      </c>
      <c r="R19" s="3"/>
      <c r="S19" s="19">
        <f t="shared" si="8"/>
        <v>0</v>
      </c>
      <c r="T19" s="19">
        <f t="shared" si="9"/>
        <v>0</v>
      </c>
      <c r="U19" s="3">
        <f t="shared" si="23"/>
        <v>0</v>
      </c>
      <c r="V19" s="19">
        <f t="shared" si="10"/>
        <v>0</v>
      </c>
      <c r="W19" s="19">
        <f t="shared" si="11"/>
        <v>0</v>
      </c>
      <c r="X19" s="3">
        <f t="shared" si="24"/>
        <v>0</v>
      </c>
      <c r="Y19" s="19">
        <f t="shared" si="12"/>
        <v>0</v>
      </c>
      <c r="Z19" s="23">
        <f t="shared" si="13"/>
        <v>0</v>
      </c>
      <c r="AA19" s="4">
        <f t="shared" si="14"/>
        <v>1251800</v>
      </c>
      <c r="AB19" s="4">
        <f t="shared" si="15"/>
        <v>1251800</v>
      </c>
      <c r="AC19" s="4">
        <f t="shared" si="16"/>
        <v>1251800</v>
      </c>
      <c r="AD19" s="15">
        <f t="shared" si="17"/>
        <v>1114100</v>
      </c>
      <c r="AE19" s="15">
        <f t="shared" si="18"/>
        <v>1114100</v>
      </c>
      <c r="AF19" s="15">
        <f t="shared" si="19"/>
        <v>1114100</v>
      </c>
      <c r="AG19" s="57">
        <f t="shared" si="20"/>
        <v>1114.0999999999999</v>
      </c>
      <c r="AH19" s="57">
        <f t="shared" si="21"/>
        <v>1114.0999999999999</v>
      </c>
      <c r="AI19" s="57">
        <f t="shared" si="22"/>
        <v>1114.0999999999999</v>
      </c>
    </row>
    <row r="20" spans="1:35" ht="15" x14ac:dyDescent="0.2">
      <c r="A20" s="9">
        <v>12</v>
      </c>
      <c r="B20" s="14" t="s">
        <v>17</v>
      </c>
      <c r="C20" s="2">
        <v>1.492</v>
      </c>
      <c r="D20" s="2">
        <v>1.492</v>
      </c>
      <c r="E20" s="2">
        <v>1.492</v>
      </c>
      <c r="F20" s="28">
        <v>0.09</v>
      </c>
      <c r="G20" s="28">
        <v>0.09</v>
      </c>
      <c r="H20" s="28">
        <v>0.1</v>
      </c>
      <c r="I20" s="3">
        <v>6687</v>
      </c>
      <c r="J20" s="3">
        <f t="shared" si="0"/>
        <v>1471100</v>
      </c>
      <c r="K20" s="3">
        <f t="shared" si="1"/>
        <v>1338700</v>
      </c>
      <c r="L20" s="3">
        <f t="shared" si="2"/>
        <v>6687</v>
      </c>
      <c r="M20" s="3">
        <f t="shared" si="3"/>
        <v>1471100</v>
      </c>
      <c r="N20" s="3">
        <f t="shared" si="4"/>
        <v>1338700</v>
      </c>
      <c r="O20" s="3">
        <f t="shared" si="5"/>
        <v>6687</v>
      </c>
      <c r="P20" s="3">
        <f t="shared" si="6"/>
        <v>1471100</v>
      </c>
      <c r="Q20" s="3">
        <f t="shared" si="7"/>
        <v>1324000</v>
      </c>
      <c r="R20" s="3"/>
      <c r="S20" s="19">
        <f t="shared" si="8"/>
        <v>0</v>
      </c>
      <c r="T20" s="19">
        <f t="shared" si="9"/>
        <v>0</v>
      </c>
      <c r="U20" s="3">
        <f t="shared" si="23"/>
        <v>0</v>
      </c>
      <c r="V20" s="19">
        <f t="shared" si="10"/>
        <v>0</v>
      </c>
      <c r="W20" s="19">
        <f t="shared" si="11"/>
        <v>0</v>
      </c>
      <c r="X20" s="3">
        <f t="shared" si="24"/>
        <v>0</v>
      </c>
      <c r="Y20" s="19">
        <f t="shared" si="12"/>
        <v>0</v>
      </c>
      <c r="Z20" s="23">
        <f t="shared" si="13"/>
        <v>0</v>
      </c>
      <c r="AA20" s="4">
        <f t="shared" si="14"/>
        <v>1471100</v>
      </c>
      <c r="AB20" s="4">
        <f t="shared" si="15"/>
        <v>1471100</v>
      </c>
      <c r="AC20" s="4">
        <f t="shared" si="16"/>
        <v>1471100</v>
      </c>
      <c r="AD20" s="15">
        <f t="shared" si="17"/>
        <v>1338700</v>
      </c>
      <c r="AE20" s="15">
        <f t="shared" si="18"/>
        <v>1338700</v>
      </c>
      <c r="AF20" s="15">
        <f t="shared" si="19"/>
        <v>1324000</v>
      </c>
      <c r="AG20" s="57">
        <f t="shared" si="20"/>
        <v>1338.7</v>
      </c>
      <c r="AH20" s="57">
        <f t="shared" si="21"/>
        <v>1338.7</v>
      </c>
      <c r="AI20" s="57">
        <f t="shared" si="22"/>
        <v>1324</v>
      </c>
    </row>
    <row r="21" spans="1:35" ht="15" x14ac:dyDescent="0.2">
      <c r="A21" s="9">
        <v>13</v>
      </c>
      <c r="B21" s="14" t="s">
        <v>18</v>
      </c>
      <c r="C21" s="2">
        <v>1.492</v>
      </c>
      <c r="D21" s="2">
        <v>1.492</v>
      </c>
      <c r="E21" s="2">
        <v>1.492</v>
      </c>
      <c r="F21" s="28">
        <v>0.1</v>
      </c>
      <c r="G21" s="28">
        <v>0.1</v>
      </c>
      <c r="H21" s="28">
        <v>0.1</v>
      </c>
      <c r="I21" s="3">
        <v>3033</v>
      </c>
      <c r="J21" s="3">
        <f t="shared" si="0"/>
        <v>667300</v>
      </c>
      <c r="K21" s="3">
        <f t="shared" si="1"/>
        <v>600600</v>
      </c>
      <c r="L21" s="3">
        <f t="shared" si="2"/>
        <v>3033</v>
      </c>
      <c r="M21" s="3">
        <f t="shared" si="3"/>
        <v>667300</v>
      </c>
      <c r="N21" s="3">
        <f t="shared" si="4"/>
        <v>600600</v>
      </c>
      <c r="O21" s="3">
        <f t="shared" si="5"/>
        <v>3033</v>
      </c>
      <c r="P21" s="3">
        <f t="shared" si="6"/>
        <v>667300</v>
      </c>
      <c r="Q21" s="3">
        <f t="shared" si="7"/>
        <v>600600</v>
      </c>
      <c r="R21" s="3"/>
      <c r="S21" s="19">
        <f t="shared" si="8"/>
        <v>0</v>
      </c>
      <c r="T21" s="19">
        <f t="shared" si="9"/>
        <v>0</v>
      </c>
      <c r="U21" s="3">
        <f t="shared" si="23"/>
        <v>0</v>
      </c>
      <c r="V21" s="19">
        <f t="shared" si="10"/>
        <v>0</v>
      </c>
      <c r="W21" s="19">
        <f t="shared" si="11"/>
        <v>0</v>
      </c>
      <c r="X21" s="3">
        <f t="shared" si="24"/>
        <v>0</v>
      </c>
      <c r="Y21" s="19">
        <f t="shared" si="12"/>
        <v>0</v>
      </c>
      <c r="Z21" s="23">
        <f t="shared" si="13"/>
        <v>0</v>
      </c>
      <c r="AA21" s="4">
        <f t="shared" si="14"/>
        <v>667300</v>
      </c>
      <c r="AB21" s="4">
        <f t="shared" si="15"/>
        <v>667300</v>
      </c>
      <c r="AC21" s="4">
        <f t="shared" si="16"/>
        <v>667300</v>
      </c>
      <c r="AD21" s="15">
        <f t="shared" si="17"/>
        <v>600600</v>
      </c>
      <c r="AE21" s="15">
        <f t="shared" si="18"/>
        <v>600600</v>
      </c>
      <c r="AF21" s="15">
        <f t="shared" si="19"/>
        <v>600600</v>
      </c>
      <c r="AG21" s="57">
        <f t="shared" si="20"/>
        <v>600.6</v>
      </c>
      <c r="AH21" s="57">
        <f t="shared" si="21"/>
        <v>600.6</v>
      </c>
      <c r="AI21" s="57">
        <f t="shared" si="22"/>
        <v>600.6</v>
      </c>
    </row>
    <row r="22" spans="1:35" ht="15" x14ac:dyDescent="0.2">
      <c r="A22" s="9">
        <v>14</v>
      </c>
      <c r="B22" s="14" t="s">
        <v>19</v>
      </c>
      <c r="C22" s="2">
        <v>1.492</v>
      </c>
      <c r="D22" s="2">
        <v>1.492</v>
      </c>
      <c r="E22" s="2">
        <v>1.492</v>
      </c>
      <c r="F22" s="28">
        <v>0.1</v>
      </c>
      <c r="G22" s="28">
        <v>0.1</v>
      </c>
      <c r="H22" s="28">
        <v>0.1</v>
      </c>
      <c r="I22" s="3">
        <v>2645</v>
      </c>
      <c r="J22" s="3">
        <f t="shared" si="0"/>
        <v>581900</v>
      </c>
      <c r="K22" s="3">
        <f t="shared" si="1"/>
        <v>523700</v>
      </c>
      <c r="L22" s="3">
        <f t="shared" si="2"/>
        <v>2645</v>
      </c>
      <c r="M22" s="3">
        <f t="shared" si="3"/>
        <v>581900</v>
      </c>
      <c r="N22" s="3">
        <f t="shared" si="4"/>
        <v>523700</v>
      </c>
      <c r="O22" s="3">
        <f t="shared" si="5"/>
        <v>2645</v>
      </c>
      <c r="P22" s="3">
        <f t="shared" si="6"/>
        <v>581900</v>
      </c>
      <c r="Q22" s="3">
        <f t="shared" si="7"/>
        <v>523700</v>
      </c>
      <c r="R22" s="3">
        <v>1</v>
      </c>
      <c r="S22" s="19">
        <f t="shared" si="8"/>
        <v>300000</v>
      </c>
      <c r="T22" s="19">
        <f t="shared" si="9"/>
        <v>270000</v>
      </c>
      <c r="U22" s="3">
        <f t="shared" si="23"/>
        <v>1</v>
      </c>
      <c r="V22" s="19">
        <f t="shared" si="10"/>
        <v>300000</v>
      </c>
      <c r="W22" s="19">
        <f t="shared" si="11"/>
        <v>270000</v>
      </c>
      <c r="X22" s="3">
        <f t="shared" si="24"/>
        <v>1</v>
      </c>
      <c r="Y22" s="19">
        <f t="shared" si="12"/>
        <v>300000</v>
      </c>
      <c r="Z22" s="23">
        <f t="shared" si="13"/>
        <v>270000</v>
      </c>
      <c r="AA22" s="4">
        <f t="shared" si="14"/>
        <v>881900</v>
      </c>
      <c r="AB22" s="4">
        <f t="shared" si="15"/>
        <v>881900</v>
      </c>
      <c r="AC22" s="4">
        <f t="shared" si="16"/>
        <v>881900</v>
      </c>
      <c r="AD22" s="15">
        <f t="shared" si="17"/>
        <v>793700</v>
      </c>
      <c r="AE22" s="15">
        <f t="shared" si="18"/>
        <v>793700</v>
      </c>
      <c r="AF22" s="15">
        <f t="shared" si="19"/>
        <v>793700</v>
      </c>
      <c r="AG22" s="57">
        <f t="shared" si="20"/>
        <v>793.7</v>
      </c>
      <c r="AH22" s="57">
        <f t="shared" si="21"/>
        <v>793.7</v>
      </c>
      <c r="AI22" s="57">
        <f t="shared" si="22"/>
        <v>793.7</v>
      </c>
    </row>
    <row r="23" spans="1:35" ht="15" x14ac:dyDescent="0.2">
      <c r="A23" s="9">
        <v>15</v>
      </c>
      <c r="B23" s="14" t="s">
        <v>20</v>
      </c>
      <c r="C23" s="2">
        <v>1.492</v>
      </c>
      <c r="D23" s="2">
        <v>1.492</v>
      </c>
      <c r="E23" s="2">
        <v>1.492</v>
      </c>
      <c r="F23" s="28">
        <v>0.12</v>
      </c>
      <c r="G23" s="28">
        <v>0.12</v>
      </c>
      <c r="H23" s="28">
        <v>0.1</v>
      </c>
      <c r="I23" s="3">
        <v>3354</v>
      </c>
      <c r="J23" s="3">
        <f t="shared" si="0"/>
        <v>737900</v>
      </c>
      <c r="K23" s="3">
        <f t="shared" si="1"/>
        <v>649400</v>
      </c>
      <c r="L23" s="3">
        <f t="shared" si="2"/>
        <v>3354</v>
      </c>
      <c r="M23" s="3">
        <f t="shared" si="3"/>
        <v>737900</v>
      </c>
      <c r="N23" s="3">
        <f t="shared" si="4"/>
        <v>649400</v>
      </c>
      <c r="O23" s="3">
        <f t="shared" si="5"/>
        <v>3354</v>
      </c>
      <c r="P23" s="3">
        <f t="shared" si="6"/>
        <v>737900</v>
      </c>
      <c r="Q23" s="3">
        <f t="shared" si="7"/>
        <v>664100</v>
      </c>
      <c r="R23" s="3"/>
      <c r="S23" s="19">
        <f t="shared" si="8"/>
        <v>0</v>
      </c>
      <c r="T23" s="19">
        <f t="shared" si="9"/>
        <v>0</v>
      </c>
      <c r="U23" s="3">
        <f t="shared" si="23"/>
        <v>0</v>
      </c>
      <c r="V23" s="19">
        <f t="shared" si="10"/>
        <v>0</v>
      </c>
      <c r="W23" s="19">
        <f t="shared" si="11"/>
        <v>0</v>
      </c>
      <c r="X23" s="3">
        <f t="shared" si="24"/>
        <v>0</v>
      </c>
      <c r="Y23" s="19">
        <f t="shared" si="12"/>
        <v>0</v>
      </c>
      <c r="Z23" s="23">
        <f t="shared" si="13"/>
        <v>0</v>
      </c>
      <c r="AA23" s="4">
        <f t="shared" si="14"/>
        <v>737900</v>
      </c>
      <c r="AB23" s="4">
        <f t="shared" si="15"/>
        <v>737900</v>
      </c>
      <c r="AC23" s="4">
        <f t="shared" si="16"/>
        <v>737900</v>
      </c>
      <c r="AD23" s="15">
        <f t="shared" si="17"/>
        <v>649400</v>
      </c>
      <c r="AE23" s="15">
        <f t="shared" si="18"/>
        <v>649400</v>
      </c>
      <c r="AF23" s="15">
        <f t="shared" si="19"/>
        <v>664100</v>
      </c>
      <c r="AG23" s="57">
        <f t="shared" si="20"/>
        <v>649.4</v>
      </c>
      <c r="AH23" s="57">
        <f t="shared" si="21"/>
        <v>649.4</v>
      </c>
      <c r="AI23" s="57">
        <f t="shared" si="22"/>
        <v>664.1</v>
      </c>
    </row>
    <row r="24" spans="1:35" ht="15" x14ac:dyDescent="0.2">
      <c r="A24" s="9">
        <v>16</v>
      </c>
      <c r="B24" s="14" t="s">
        <v>21</v>
      </c>
      <c r="C24" s="2">
        <v>1.492</v>
      </c>
      <c r="D24" s="2">
        <v>1.492</v>
      </c>
      <c r="E24" s="2">
        <v>1.492</v>
      </c>
      <c r="F24" s="28">
        <v>0.09</v>
      </c>
      <c r="G24" s="28">
        <v>0.09</v>
      </c>
      <c r="H24" s="28">
        <v>0.1</v>
      </c>
      <c r="I24" s="3">
        <v>4660</v>
      </c>
      <c r="J24" s="3">
        <f t="shared" si="0"/>
        <v>1025200</v>
      </c>
      <c r="K24" s="3">
        <f t="shared" si="1"/>
        <v>932900</v>
      </c>
      <c r="L24" s="3">
        <f t="shared" si="2"/>
        <v>4660</v>
      </c>
      <c r="M24" s="3">
        <f t="shared" si="3"/>
        <v>1025200</v>
      </c>
      <c r="N24" s="3">
        <f t="shared" si="4"/>
        <v>932900</v>
      </c>
      <c r="O24" s="3">
        <f t="shared" si="5"/>
        <v>4660</v>
      </c>
      <c r="P24" s="3">
        <f t="shared" si="6"/>
        <v>1025200</v>
      </c>
      <c r="Q24" s="3">
        <f t="shared" si="7"/>
        <v>922700</v>
      </c>
      <c r="R24" s="3">
        <v>1</v>
      </c>
      <c r="S24" s="19">
        <f t="shared" si="8"/>
        <v>300000</v>
      </c>
      <c r="T24" s="19">
        <f t="shared" si="9"/>
        <v>273000</v>
      </c>
      <c r="U24" s="3">
        <f t="shared" si="23"/>
        <v>1</v>
      </c>
      <c r="V24" s="19">
        <f t="shared" si="10"/>
        <v>300000</v>
      </c>
      <c r="W24" s="19">
        <f t="shared" si="11"/>
        <v>273000</v>
      </c>
      <c r="X24" s="3">
        <f t="shared" si="24"/>
        <v>1</v>
      </c>
      <c r="Y24" s="19">
        <f t="shared" si="12"/>
        <v>300000</v>
      </c>
      <c r="Z24" s="23">
        <f t="shared" si="13"/>
        <v>270000</v>
      </c>
      <c r="AA24" s="4">
        <f t="shared" si="14"/>
        <v>1325200</v>
      </c>
      <c r="AB24" s="4">
        <f t="shared" si="15"/>
        <v>1325200</v>
      </c>
      <c r="AC24" s="4">
        <f t="shared" si="16"/>
        <v>1325200</v>
      </c>
      <c r="AD24" s="15">
        <f t="shared" si="17"/>
        <v>1205900</v>
      </c>
      <c r="AE24" s="15">
        <f t="shared" si="18"/>
        <v>1205900</v>
      </c>
      <c r="AF24" s="15">
        <f t="shared" si="19"/>
        <v>1192700</v>
      </c>
      <c r="AG24" s="57">
        <f t="shared" si="20"/>
        <v>1205.9000000000001</v>
      </c>
      <c r="AH24" s="57">
        <f t="shared" si="21"/>
        <v>1205.9000000000001</v>
      </c>
      <c r="AI24" s="57">
        <f t="shared" si="22"/>
        <v>1192.7</v>
      </c>
    </row>
    <row r="25" spans="1:35" ht="15" x14ac:dyDescent="0.2">
      <c r="A25" s="9">
        <v>17</v>
      </c>
      <c r="B25" s="14" t="s">
        <v>22</v>
      </c>
      <c r="C25" s="2">
        <v>1.492</v>
      </c>
      <c r="D25" s="2">
        <v>1.492</v>
      </c>
      <c r="E25" s="2">
        <v>1.492</v>
      </c>
      <c r="F25" s="28">
        <v>0.1</v>
      </c>
      <c r="G25" s="28">
        <v>0.1</v>
      </c>
      <c r="H25" s="28">
        <v>0.1</v>
      </c>
      <c r="I25" s="3">
        <v>5647</v>
      </c>
      <c r="J25" s="3">
        <f t="shared" si="0"/>
        <v>1242300</v>
      </c>
      <c r="K25" s="3">
        <f t="shared" si="1"/>
        <v>1118100</v>
      </c>
      <c r="L25" s="3">
        <f t="shared" si="2"/>
        <v>5647</v>
      </c>
      <c r="M25" s="3">
        <f t="shared" si="3"/>
        <v>1242300</v>
      </c>
      <c r="N25" s="3">
        <f t="shared" si="4"/>
        <v>1118100</v>
      </c>
      <c r="O25" s="3">
        <f t="shared" si="5"/>
        <v>5647</v>
      </c>
      <c r="P25" s="3">
        <f t="shared" si="6"/>
        <v>1242300</v>
      </c>
      <c r="Q25" s="3">
        <f t="shared" si="7"/>
        <v>1118100</v>
      </c>
      <c r="R25" s="3">
        <v>1</v>
      </c>
      <c r="S25" s="19">
        <f t="shared" si="8"/>
        <v>300000</v>
      </c>
      <c r="T25" s="19">
        <f t="shared" si="9"/>
        <v>270000</v>
      </c>
      <c r="U25" s="3">
        <f t="shared" si="23"/>
        <v>1</v>
      </c>
      <c r="V25" s="19">
        <f t="shared" si="10"/>
        <v>300000</v>
      </c>
      <c r="W25" s="19">
        <f t="shared" si="11"/>
        <v>270000</v>
      </c>
      <c r="X25" s="3">
        <f t="shared" si="24"/>
        <v>1</v>
      </c>
      <c r="Y25" s="19">
        <f t="shared" si="12"/>
        <v>300000</v>
      </c>
      <c r="Z25" s="23">
        <f t="shared" si="13"/>
        <v>270000</v>
      </c>
      <c r="AA25" s="4">
        <f t="shared" si="14"/>
        <v>1542300</v>
      </c>
      <c r="AB25" s="4">
        <f t="shared" si="15"/>
        <v>1542300</v>
      </c>
      <c r="AC25" s="4">
        <f t="shared" si="16"/>
        <v>1542300</v>
      </c>
      <c r="AD25" s="15">
        <f t="shared" si="17"/>
        <v>1388100</v>
      </c>
      <c r="AE25" s="15">
        <f t="shared" si="18"/>
        <v>1388100</v>
      </c>
      <c r="AF25" s="15">
        <f t="shared" si="19"/>
        <v>1388100</v>
      </c>
      <c r="AG25" s="57">
        <f t="shared" si="20"/>
        <v>1388.1</v>
      </c>
      <c r="AH25" s="57">
        <f t="shared" si="21"/>
        <v>1388.1</v>
      </c>
      <c r="AI25" s="57">
        <f t="shared" si="22"/>
        <v>1388.1</v>
      </c>
    </row>
    <row r="26" spans="1:35" ht="15" x14ac:dyDescent="0.2">
      <c r="A26" s="9">
        <v>18</v>
      </c>
      <c r="B26" s="14" t="s">
        <v>23</v>
      </c>
      <c r="C26" s="2">
        <v>2.113</v>
      </c>
      <c r="D26" s="2">
        <v>2.1240000000000001</v>
      </c>
      <c r="E26" s="2">
        <v>2.1240000000000001</v>
      </c>
      <c r="F26" s="28">
        <v>0.25</v>
      </c>
      <c r="G26" s="28">
        <v>0.25</v>
      </c>
      <c r="H26" s="28">
        <v>0.23</v>
      </c>
      <c r="I26" s="3">
        <v>6494</v>
      </c>
      <c r="J26" s="3">
        <f t="shared" si="0"/>
        <v>1428700</v>
      </c>
      <c r="K26" s="3">
        <f t="shared" si="1"/>
        <v>1071500</v>
      </c>
      <c r="L26" s="3">
        <f t="shared" si="2"/>
        <v>6494</v>
      </c>
      <c r="M26" s="3">
        <f t="shared" si="3"/>
        <v>1428700</v>
      </c>
      <c r="N26" s="3">
        <f t="shared" si="4"/>
        <v>1071500</v>
      </c>
      <c r="O26" s="3">
        <f t="shared" si="5"/>
        <v>6494</v>
      </c>
      <c r="P26" s="3">
        <f t="shared" si="6"/>
        <v>1428700</v>
      </c>
      <c r="Q26" s="3">
        <f t="shared" si="7"/>
        <v>1100100</v>
      </c>
      <c r="R26" s="3">
        <v>1</v>
      </c>
      <c r="S26" s="19">
        <f t="shared" si="8"/>
        <v>300000</v>
      </c>
      <c r="T26" s="19">
        <f t="shared" si="9"/>
        <v>225000</v>
      </c>
      <c r="U26" s="3">
        <f t="shared" si="23"/>
        <v>1</v>
      </c>
      <c r="V26" s="19">
        <f t="shared" si="10"/>
        <v>300000</v>
      </c>
      <c r="W26" s="19">
        <f t="shared" si="11"/>
        <v>225000</v>
      </c>
      <c r="X26" s="3">
        <f t="shared" si="24"/>
        <v>1</v>
      </c>
      <c r="Y26" s="19">
        <f t="shared" si="12"/>
        <v>300000</v>
      </c>
      <c r="Z26" s="23">
        <f t="shared" si="13"/>
        <v>231000</v>
      </c>
      <c r="AA26" s="4">
        <f t="shared" si="14"/>
        <v>1728700</v>
      </c>
      <c r="AB26" s="4">
        <f t="shared" si="15"/>
        <v>1728700</v>
      </c>
      <c r="AC26" s="4">
        <f t="shared" si="16"/>
        <v>1728700</v>
      </c>
      <c r="AD26" s="15">
        <f t="shared" si="17"/>
        <v>1296500</v>
      </c>
      <c r="AE26" s="15">
        <f t="shared" si="18"/>
        <v>1296500</v>
      </c>
      <c r="AF26" s="15">
        <f t="shared" si="19"/>
        <v>1331100</v>
      </c>
      <c r="AG26" s="57">
        <f t="shared" si="20"/>
        <v>1296.5</v>
      </c>
      <c r="AH26" s="57">
        <f t="shared" si="21"/>
        <v>1296.5</v>
      </c>
      <c r="AI26" s="57">
        <f t="shared" si="22"/>
        <v>1331.1</v>
      </c>
    </row>
    <row r="27" spans="1:35" s="17" customFormat="1" ht="14.25" x14ac:dyDescent="0.2">
      <c r="A27" s="16"/>
      <c r="B27" s="16" t="s">
        <v>24</v>
      </c>
      <c r="C27" s="5">
        <v>1.5129999999999999</v>
      </c>
      <c r="D27" s="5">
        <v>1.5129999999999999</v>
      </c>
      <c r="E27" s="5">
        <v>1.5129999999999999</v>
      </c>
      <c r="F27" s="25"/>
      <c r="G27" s="25"/>
      <c r="H27" s="25"/>
      <c r="I27" s="6">
        <f t="shared" ref="I27:AF27" si="25">SUM(I9:I26)</f>
        <v>128036</v>
      </c>
      <c r="J27" s="6">
        <f t="shared" si="25"/>
        <v>28167800</v>
      </c>
      <c r="K27" s="32">
        <f t="shared" si="25"/>
        <v>24981400</v>
      </c>
      <c r="L27" s="6">
        <f t="shared" si="25"/>
        <v>128036</v>
      </c>
      <c r="M27" s="6">
        <f t="shared" si="25"/>
        <v>28167800</v>
      </c>
      <c r="N27" s="32">
        <f t="shared" si="25"/>
        <v>24981400</v>
      </c>
      <c r="O27" s="6">
        <f t="shared" si="25"/>
        <v>128036</v>
      </c>
      <c r="P27" s="6">
        <f t="shared" si="25"/>
        <v>28167800</v>
      </c>
      <c r="Q27" s="32">
        <f>SUM(Q9:Q26)</f>
        <v>24952900</v>
      </c>
      <c r="R27" s="24">
        <f t="shared" si="25"/>
        <v>10</v>
      </c>
      <c r="S27" s="24">
        <f t="shared" si="25"/>
        <v>3000000</v>
      </c>
      <c r="T27" s="34">
        <f t="shared" si="25"/>
        <v>2637000</v>
      </c>
      <c r="U27" s="24">
        <f t="shared" si="25"/>
        <v>10</v>
      </c>
      <c r="V27" s="24">
        <f t="shared" si="25"/>
        <v>3000000</v>
      </c>
      <c r="W27" s="34">
        <f t="shared" si="25"/>
        <v>2637000</v>
      </c>
      <c r="X27" s="24">
        <f t="shared" si="25"/>
        <v>10</v>
      </c>
      <c r="Y27" s="24">
        <f t="shared" si="25"/>
        <v>3000000</v>
      </c>
      <c r="Z27" s="34">
        <f>SUM(Z9:Z26)</f>
        <v>2643000</v>
      </c>
      <c r="AA27" s="7">
        <f t="shared" si="25"/>
        <v>31167800</v>
      </c>
      <c r="AB27" s="7">
        <f t="shared" si="25"/>
        <v>31167800</v>
      </c>
      <c r="AC27" s="7">
        <f t="shared" si="25"/>
        <v>31167800</v>
      </c>
      <c r="AD27" s="7">
        <f t="shared" si="25"/>
        <v>27618400</v>
      </c>
      <c r="AE27" s="7">
        <f t="shared" si="25"/>
        <v>27618400</v>
      </c>
      <c r="AF27" s="7">
        <f t="shared" si="25"/>
        <v>27595900</v>
      </c>
      <c r="AG27" s="56">
        <f>SUM(AG9:AG26)</f>
        <v>27618.399999999998</v>
      </c>
      <c r="AH27" s="56">
        <f>SUM(AH9:AH26)</f>
        <v>27618.399999999998</v>
      </c>
      <c r="AI27" s="56">
        <f>SUM(AI9:AI26)</f>
        <v>27595.899999999994</v>
      </c>
    </row>
    <row r="29" spans="1:35" hidden="1" x14ac:dyDescent="0.2">
      <c r="J29" s="18">
        <f>J27-K27</f>
        <v>3186400</v>
      </c>
      <c r="S29" s="18">
        <f>S27-T27</f>
        <v>363000</v>
      </c>
    </row>
  </sheetData>
  <mergeCells count="27">
    <mergeCell ref="F3:Q3"/>
    <mergeCell ref="F7:H7"/>
    <mergeCell ref="I6:I7"/>
    <mergeCell ref="K6:K7"/>
    <mergeCell ref="R4:Z5"/>
    <mergeCell ref="AA4:AC6"/>
    <mergeCell ref="O6:O7"/>
    <mergeCell ref="AD4:AF6"/>
    <mergeCell ref="AG4:AI6"/>
    <mergeCell ref="R7:T7"/>
    <mergeCell ref="U7:W7"/>
    <mergeCell ref="X7:Z7"/>
    <mergeCell ref="A3:B3"/>
    <mergeCell ref="A4:A8"/>
    <mergeCell ref="B4:B8"/>
    <mergeCell ref="C4:E5"/>
    <mergeCell ref="F4:H6"/>
    <mergeCell ref="I4:Q5"/>
    <mergeCell ref="I8:K8"/>
    <mergeCell ref="L8:N8"/>
    <mergeCell ref="O8:Q8"/>
    <mergeCell ref="Q6:Q7"/>
    <mergeCell ref="L6:L7"/>
    <mergeCell ref="N6:N7"/>
    <mergeCell ref="E6:E8"/>
    <mergeCell ref="D6:D8"/>
    <mergeCell ref="C6:C8"/>
  </mergeCells>
  <pageMargins left="0.70866141732283472" right="0.70866141732283472" top="0.74803149606299213" bottom="0.74803149606299213" header="0.31496062992125984" footer="0.51181102362204722"/>
  <pageSetup paperSize="9" scale="49" firstPageNumber="0" fitToWidth="6" orientation="landscape" horizontalDpi="300" verticalDpi="300" r:id="rId1"/>
  <colBreaks count="1" manualBreakCount="1">
    <brk id="17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МТБ ДОУ</vt:lpstr>
      <vt:lpstr>'МТБ ДОУ'!Заголовки_для_печати</vt:lpstr>
      <vt:lpstr>'МТБ ДОУ'!Область_печати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revision>26</cp:revision>
  <cp:lastPrinted>2020-08-28T12:35:26Z</cp:lastPrinted>
  <dcterms:created xsi:type="dcterms:W3CDTF">1996-10-08T23:32:33Z</dcterms:created>
  <dcterms:modified xsi:type="dcterms:W3CDTF">2020-08-28T12:36:13Z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