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985" yWindow="675" windowWidth="13680" windowHeight="11535"/>
  </bookViews>
  <sheets>
    <sheet name="для НИФИ" sheetId="3" r:id="rId1"/>
    <sheet name="Планирование расходов" sheetId="5" r:id="rId2"/>
    <sheet name="Лист1" sheetId="4" r:id="rId3"/>
  </sheets>
  <definedNames>
    <definedName name="_xlnm._FilterDatabase" localSheetId="1" hidden="1">'Планирование расходов'!$A$5:$E$7</definedName>
    <definedName name="_xlnm.Print_Titles" localSheetId="0">'для НИФИ'!$6:$7</definedName>
    <definedName name="_xlnm.Print_Titles" localSheetId="1">'Планирование расходов'!$5:$6</definedName>
  </definedNames>
  <calcPr calcId="145621"/>
</workbook>
</file>

<file path=xl/calcChain.xml><?xml version="1.0" encoding="utf-8"?>
<calcChain xmlns="http://schemas.openxmlformats.org/spreadsheetml/2006/main">
  <c r="E92" i="5" l="1"/>
  <c r="D92" i="5"/>
  <c r="C92" i="5"/>
  <c r="E90" i="5"/>
  <c r="D90" i="5"/>
  <c r="C90" i="5"/>
  <c r="E85" i="5"/>
  <c r="D85" i="5"/>
  <c r="C85" i="5"/>
  <c r="E80" i="5"/>
  <c r="D80" i="5"/>
  <c r="C80" i="5"/>
  <c r="E72" i="5"/>
  <c r="D72" i="5"/>
  <c r="C72" i="5"/>
  <c r="E66" i="5"/>
  <c r="D66" i="5"/>
  <c r="C66" i="5"/>
  <c r="E61" i="5"/>
  <c r="D61" i="5"/>
  <c r="C61" i="5"/>
  <c r="E56" i="5"/>
  <c r="D56" i="5"/>
  <c r="C56" i="5"/>
  <c r="E53" i="5"/>
  <c r="D53" i="5"/>
  <c r="C53" i="5"/>
  <c r="E48" i="5"/>
  <c r="D48" i="5"/>
  <c r="C48" i="5"/>
  <c r="E44" i="5"/>
  <c r="D44" i="5"/>
  <c r="C44" i="5"/>
  <c r="E41" i="5"/>
  <c r="D41" i="5"/>
  <c r="C41" i="5"/>
  <c r="E31" i="5"/>
  <c r="D31" i="5"/>
  <c r="C31" i="5"/>
  <c r="E23" i="5"/>
  <c r="D23" i="5"/>
  <c r="C23" i="5"/>
  <c r="E19" i="5"/>
  <c r="D19" i="5"/>
  <c r="C19" i="5"/>
  <c r="E17" i="5"/>
  <c r="D17" i="5"/>
  <c r="C17" i="5"/>
  <c r="E15" i="5"/>
  <c r="D15" i="5"/>
  <c r="C15" i="5"/>
  <c r="E8" i="5"/>
  <c r="E7" i="5" s="1"/>
  <c r="D8" i="5"/>
  <c r="C8" i="5"/>
  <c r="C7" i="5" s="1"/>
  <c r="D7" i="5"/>
  <c r="C29" i="3" l="1"/>
  <c r="C8" i="3" l="1"/>
  <c r="D8" i="3"/>
  <c r="E8" i="3"/>
  <c r="F8" i="3"/>
  <c r="B8" i="3"/>
  <c r="B31" i="3" s="1"/>
  <c r="B29" i="3"/>
  <c r="D31" i="3" l="1"/>
  <c r="C31" i="3" l="1"/>
  <c r="F31" i="3"/>
  <c r="E31" i="3"/>
</calcChain>
</file>

<file path=xl/sharedStrings.xml><?xml version="1.0" encoding="utf-8"?>
<sst xmlns="http://schemas.openxmlformats.org/spreadsheetml/2006/main" count="232" uniqueCount="188">
  <si>
    <t>Непрограммные расходы органов исполнительной власти Ленинградской области</t>
  </si>
  <si>
    <t>тыс. руб.</t>
  </si>
  <si>
    <t>Наименование государственной программы Ленинградской области</t>
  </si>
  <si>
    <t>Содействие занятости населения Ленинградской области</t>
  </si>
  <si>
    <t>Развитие здравоохранения в Ленинградской области</t>
  </si>
  <si>
    <t>Современное образование Ленинградской области</t>
  </si>
  <si>
    <t>Социальная поддержка отдельных категорий граждан в Ленинградской области</t>
  </si>
  <si>
    <t>Развитие физической культуры и спорта в Ленинградской области</t>
  </si>
  <si>
    <t>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</t>
  </si>
  <si>
    <t>Безопасность Ленинградской области</t>
  </si>
  <si>
    <t>Охрана окружающей среды Ленинградской области</t>
  </si>
  <si>
    <t>Стимулирование экономической активности Ленинградской области</t>
  </si>
  <si>
    <t>Развитие сельского хозяйства Ленинградской области</t>
  </si>
  <si>
    <t>Управление государственными финансами и государственным долгом Ленинградской области</t>
  </si>
  <si>
    <t>Устойчивое общественное развитие в Ленинградской области</t>
  </si>
  <si>
    <t>в том числе по государственным программам:</t>
  </si>
  <si>
    <t>Формирование городской среды и обеспечение качественным жильем граждан на территории Ленинградской области</t>
  </si>
  <si>
    <t>Условно утвержденные расходы</t>
  </si>
  <si>
    <t>Всего</t>
  </si>
  <si>
    <t>2021 год</t>
  </si>
  <si>
    <t>2022 год</t>
  </si>
  <si>
    <t>Цифровое развитие Ленинградской области</t>
  </si>
  <si>
    <t>Развитие транспортной системы Ленинградской области</t>
  </si>
  <si>
    <t>2023 год</t>
  </si>
  <si>
    <t>Развитие культуры в Ленинградской области</t>
  </si>
  <si>
    <t>Комплексное развитие сельских территорий Ленинградской области</t>
  </si>
  <si>
    <t>Развитие внутреннего и въездного туризма в Ленинградской области</t>
  </si>
  <si>
    <t>ИТОГО</t>
  </si>
  <si>
    <t>Расходы областного бюджета Ленинградской области 
по государственным программам Ленинградской области в 2019 - 2023 годах</t>
  </si>
  <si>
    <t>Отчет за
2019 год</t>
  </si>
  <si>
    <t>Ожидаемое исполнение 2020 год</t>
  </si>
  <si>
    <t>Проект</t>
  </si>
  <si>
    <t>Распределение бюджетных ассигнований
областного бюджета Ленинградской области на 2021-2023 годы
по государственным программам Ленинградской области и по исполнителям</t>
  </si>
  <si>
    <t>№
п/п</t>
  </si>
  <si>
    <t>Наименование государственной программы
Ленинградской области/
наименование главного распорядителя бюджетных средств</t>
  </si>
  <si>
    <t>Проект
на 2021 год</t>
  </si>
  <si>
    <t>Проект
на 2022 год</t>
  </si>
  <si>
    <t>Проект
на 2023 год</t>
  </si>
  <si>
    <t>2</t>
  </si>
  <si>
    <t>3</t>
  </si>
  <si>
    <t>4</t>
  </si>
  <si>
    <t>5</t>
  </si>
  <si>
    <t>ИТОГО:</t>
  </si>
  <si>
    <t>1.</t>
  </si>
  <si>
    <t>Государственная программа Ленинградской области "Комплексное развитие сельских территорий Ленинградской области"</t>
  </si>
  <si>
    <t>1.1.</t>
  </si>
  <si>
    <t>Комитет по дорожному хозяйству Ленинградской области</t>
  </si>
  <si>
    <t>1.2.</t>
  </si>
  <si>
    <t>Комитет общего и профессионального образования Ленинградской области</t>
  </si>
  <si>
    <t>1.3.</t>
  </si>
  <si>
    <t>Комитет по агропромышленному и рыбохозяйственному комплексу Ленинградской области</t>
  </si>
  <si>
    <t>1.4.</t>
  </si>
  <si>
    <t>Комитет по топливно-энергетическому комплексу Ленинградской области</t>
  </si>
  <si>
    <t>1.5.</t>
  </si>
  <si>
    <t>комитет по строительству Ленинградской области</t>
  </si>
  <si>
    <t>1.6.</t>
  </si>
  <si>
    <t>Управление ветеринарии Ленинградской области</t>
  </si>
  <si>
    <t>2.</t>
  </si>
  <si>
    <t>Государственная программа Ленинградской области "Развитие внутреннего и въездного туризма в Ленинградской области"</t>
  </si>
  <si>
    <t>2.1.</t>
  </si>
  <si>
    <t>комитет Ленинградской области по туризму</t>
  </si>
  <si>
    <t>3.</t>
  </si>
  <si>
    <t>Государственная программа Ленинградской области "Содействие занятости населения Ленинградской области"</t>
  </si>
  <si>
    <t>3.1.</t>
  </si>
  <si>
    <t>комитет по труду и занятости населения Ленинградской области</t>
  </si>
  <si>
    <t>4.</t>
  </si>
  <si>
    <t>Государственная программа Ленинградской области "Развитие здравоохранения в Ленинградской области"</t>
  </si>
  <si>
    <t>4.1.</t>
  </si>
  <si>
    <t>Комитет по здравоохранению Ленинградской области</t>
  </si>
  <si>
    <t>4.2.</t>
  </si>
  <si>
    <t>4.3.</t>
  </si>
  <si>
    <t>Комитет цифрового развития Ленинградской области</t>
  </si>
  <si>
    <t>5.</t>
  </si>
  <si>
    <t>Государственная программа Ленинградской области "Современное образование Ленинградской области"</t>
  </si>
  <si>
    <t>5.1.</t>
  </si>
  <si>
    <t>5.2.</t>
  </si>
  <si>
    <t>5.3.</t>
  </si>
  <si>
    <t>5.4.</t>
  </si>
  <si>
    <t>комитет по культуре Ленинградской области</t>
  </si>
  <si>
    <t>5.5.</t>
  </si>
  <si>
    <t>комитет по социальной защите населения Ленинградской области</t>
  </si>
  <si>
    <t>5.6.</t>
  </si>
  <si>
    <t>Комитет правопорядка и безопасности Ленинградской области</t>
  </si>
  <si>
    <t>5.7.</t>
  </si>
  <si>
    <t>Комитет экономического развития и инвестиционной деятельности Ленинградской области</t>
  </si>
  <si>
    <t>6.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</si>
  <si>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</si>
  <si>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6.1.</t>
  </si>
  <si>
    <t>6.2.</t>
  </si>
  <si>
    <t>управление Ленинградской области по транспорту</t>
  </si>
  <si>
    <t>6.3.</t>
  </si>
  <si>
    <t>6.4.</t>
  </si>
  <si>
    <t>6.5.</t>
  </si>
  <si>
    <t>6.6.</t>
  </si>
  <si>
    <t>6.7.</t>
  </si>
  <si>
    <t>комитет по физической культуре и спорту Ленинградской области</t>
  </si>
  <si>
    <t>6.8.</t>
  </si>
  <si>
    <t>Комитет государственного экологического надзора Ленинградской области</t>
  </si>
  <si>
    <t>6.9.</t>
  </si>
  <si>
    <t>7.</t>
  </si>
  <si>
    <t>Государственная программа Ленинградской области "Развитие физической культуры и спорта в Ленинградской области"</t>
  </si>
  <si>
    <t>7.1.</t>
  </si>
  <si>
    <t>7.2.</t>
  </si>
  <si>
    <t>8.</t>
  </si>
  <si>
    <t>Государственная программа Ленинградской области "Развитие культуры в Ленинградской области"</t>
  </si>
  <si>
    <t>8.1.</t>
  </si>
  <si>
    <t>8.2.</t>
  </si>
  <si>
    <t>8.3.</t>
  </si>
  <si>
    <t>Управление делами Правительства Ленинградской области</t>
  </si>
  <si>
    <t>9.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</si>
  <si>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</si>
  <si>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9.1.</t>
  </si>
  <si>
    <t>9.2.</t>
  </si>
  <si>
    <t>комитет по жилищно-коммунальному хозяйству Ленинградской области</t>
  </si>
  <si>
    <t>9.3.</t>
  </si>
  <si>
    <t>Ленинградский областной комитет по управлению государственным имуществом</t>
  </si>
  <si>
    <t>9.4.</t>
  </si>
  <si>
    <t>Комитет градостроительной политики Ленинградской области</t>
  </si>
  <si>
    <t>10.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</si>
  <si>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</si>
  <si>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10.1.</t>
  </si>
  <si>
    <t>10.2.</t>
  </si>
  <si>
    <t>11.</t>
  </si>
  <si>
    <t>Государственная программа Ленинградской области "Безопасность Ленинградской области"</t>
  </si>
  <si>
    <t>11.1.</t>
  </si>
  <si>
    <t>11.2.</t>
  </si>
  <si>
    <t>11.3.</t>
  </si>
  <si>
    <t>комитет по молодежной политике Ленинградской области</t>
  </si>
  <si>
    <t>11.4.</t>
  </si>
  <si>
    <t>комитет по развитию малого, среднего бизнеса и потребительского рынка Ленинградской области</t>
  </si>
  <si>
    <t>12.</t>
  </si>
  <si>
    <t>Государственная программа Ленинградской области "Охрана окружающей среды Ленинградской области"</t>
  </si>
  <si>
    <t>12.1.</t>
  </si>
  <si>
    <t>Комитет Ленинградской области по обращению с отходами</t>
  </si>
  <si>
    <t>12.2.</t>
  </si>
  <si>
    <t>Комитет по природным ресурсам Ленинградской области</t>
  </si>
  <si>
    <t>12.3.</t>
  </si>
  <si>
    <t>комитет по охране, контролю и регулированию использования объектов животного мира Ленинградской области</t>
  </si>
  <si>
    <t>12.4.</t>
  </si>
  <si>
    <t>13.</t>
  </si>
  <si>
    <t>Государственная программа Ленинградской области "Цифровое развитие Ленинградской области"</t>
  </si>
  <si>
    <t>13.1.</t>
  </si>
  <si>
    <t>13.2.</t>
  </si>
  <si>
    <t>13.3.</t>
  </si>
  <si>
    <t>13.4.</t>
  </si>
  <si>
    <t>Комитет государственного заказа Ленинградской области</t>
  </si>
  <si>
    <t>13.5.</t>
  </si>
  <si>
    <t>Комитет по печати Ленинградской области</t>
  </si>
  <si>
    <t>14.</t>
  </si>
  <si>
    <t>Государственная программа Ленинградской области "Стимулирование экономической активности Ленинградской области"</t>
  </si>
  <si>
    <t>14.1.</t>
  </si>
  <si>
    <t>14.2.</t>
  </si>
  <si>
    <t>14.3.</t>
  </si>
  <si>
    <t>14.4.</t>
  </si>
  <si>
    <t>14.5.</t>
  </si>
  <si>
    <t>14.6.</t>
  </si>
  <si>
    <t>14.7.</t>
  </si>
  <si>
    <t>15.</t>
  </si>
  <si>
    <t>Государственная программа Ленинградской области "Развитие транспортной системы Ленинградской области"</t>
  </si>
  <si>
    <t>15.1.</t>
  </si>
  <si>
    <t>15.2.</t>
  </si>
  <si>
    <t>15.3.</t>
  </si>
  <si>
    <t>управление Ленинградской области по государственному техническому надзору и контролю</t>
  </si>
  <si>
    <t>15.4.</t>
  </si>
  <si>
    <t>Комитет по строительству Ленинградской области</t>
  </si>
  <si>
    <t>16.</t>
  </si>
  <si>
    <t>Государственная программа Ленинградской области "Развитие сельского хозяйства Ленинградской области"</t>
  </si>
  <si>
    <t>16.1.</t>
  </si>
  <si>
    <t>16.2.</t>
  </si>
  <si>
    <t>16.3.</t>
  </si>
  <si>
    <t>16.4.</t>
  </si>
  <si>
    <t>17.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</si>
  <si>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</si>
  <si>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17.1.</t>
  </si>
  <si>
    <t>Комитет финансов Ленинградской области</t>
  </si>
  <si>
    <t>18.</t>
  </si>
  <si>
    <t>Государственная программа Ленинградской области "Устойчивое общественное развитие в Ленинградской области"</t>
  </si>
  <si>
    <t>18.1.</t>
  </si>
  <si>
    <t>комитет по местному самоуправлению, межнациональным и межконфессиональным отношениям Ленинградской области</t>
  </si>
  <si>
    <t>18.2.</t>
  </si>
  <si>
    <t>18.3.</t>
  </si>
  <si>
    <t>18.4.</t>
  </si>
  <si>
    <t>18.5.</t>
  </si>
  <si>
    <t>18.6.</t>
  </si>
  <si>
    <t>18.7.</t>
  </si>
  <si>
    <t>18.8.</t>
  </si>
  <si>
    <t>Приложение 3.2 к пояснительной записке 2021 года</t>
  </si>
  <si>
    <t>Приложение 3.1 к пояснительной записке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</si>
</sst>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Arial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Border="1" applyAlignment="1" applyProtection="1">
      <alignment vertical="top" wrapText="1"/>
    </xf>
    <xf numFmtId="0" fontId="1" fillId="0" borderId="0" xfId="0" applyFont="1" applyBorder="1" applyAlignment="1" applyProtection="1">
      <alignment horizontal="right"/>
    </xf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Border="1" applyAlignment="1" applyProtection="1">
      <alignment vertical="top" wrapText="1"/>
    </xf>
    <xf numFmtId="49" fontId="3" fillId="0" borderId="2" xfId="0" applyNumberFormat="1" applyFont="1" applyBorder="1" applyAlignment="1" applyProtection="1">
      <alignment horizontal="left" wrapText="1"/>
    </xf>
    <xf numFmtId="49" fontId="5" fillId="0" borderId="2" xfId="0" applyNumberFormat="1" applyFont="1" applyBorder="1" applyAlignment="1" applyProtection="1">
      <alignment horizontal="left" wrapText="1"/>
    </xf>
    <xf numFmtId="49" fontId="2" fillId="0" borderId="2" xfId="0" applyNumberFormat="1" applyFont="1" applyBorder="1" applyAlignment="1" applyProtection="1">
      <alignment horizontal="left" wrapText="1"/>
    </xf>
    <xf numFmtId="164" fontId="3" fillId="0" borderId="2" xfId="0" applyNumberFormat="1" applyFont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164" fontId="3" fillId="0" borderId="2" xfId="0" applyNumberFormat="1" applyFont="1" applyFill="1" applyBorder="1" applyAlignment="1" applyProtection="1">
      <alignment horizontal="center" vertical="center"/>
    </xf>
    <xf numFmtId="164" fontId="2" fillId="0" borderId="2" xfId="0" applyNumberFormat="1" applyFont="1" applyFill="1" applyBorder="1" applyAlignment="1" applyProtection="1">
      <alignment horizontal="center" vertical="center" wrapText="1"/>
    </xf>
    <xf numFmtId="164" fontId="2" fillId="0" borderId="3" xfId="0" applyNumberFormat="1" applyFont="1" applyFill="1" applyBorder="1" applyAlignment="1" applyProtection="1">
      <alignment horizontal="right" vertical="center" wrapText="1"/>
    </xf>
    <xf numFmtId="164" fontId="2" fillId="0" borderId="2" xfId="0" applyNumberFormat="1" applyFont="1" applyFill="1" applyBorder="1" applyAlignment="1" applyProtection="1">
      <alignment horizontal="right" vertical="center" wrapText="1"/>
    </xf>
    <xf numFmtId="49" fontId="2" fillId="0" borderId="2" xfId="0" applyNumberFormat="1" applyFont="1" applyFill="1" applyBorder="1" applyAlignment="1" applyProtection="1">
      <alignment horizontal="left" wrapText="1"/>
    </xf>
    <xf numFmtId="0" fontId="1" fillId="0" borderId="0" xfId="0" applyFont="1" applyFill="1"/>
    <xf numFmtId="164" fontId="3" fillId="0" borderId="2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164" fontId="1" fillId="0" borderId="0" xfId="0" applyNumberFormat="1" applyFont="1"/>
    <xf numFmtId="164" fontId="2" fillId="0" borderId="1" xfId="0" applyNumberFormat="1" applyFont="1" applyFill="1" applyBorder="1" applyAlignment="1" applyProtection="1">
      <alignment horizontal="right" vertical="center" wrapText="1"/>
    </xf>
    <xf numFmtId="0" fontId="4" fillId="0" borderId="0" xfId="0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49" fontId="2" fillId="0" borderId="4" xfId="0" applyNumberFormat="1" applyFont="1" applyBorder="1" applyAlignment="1" applyProtection="1">
      <alignment horizontal="center" vertical="center" wrapText="1"/>
    </xf>
    <xf numFmtId="49" fontId="2" fillId="0" borderId="8" xfId="0" applyNumberFormat="1" applyFont="1" applyBorder="1" applyAlignment="1" applyProtection="1">
      <alignment horizontal="center" vertical="center" wrapText="1"/>
    </xf>
    <xf numFmtId="49" fontId="2" fillId="0" borderId="5" xfId="0" applyNumberFormat="1" applyFont="1" applyBorder="1" applyAlignment="1" applyProtection="1">
      <alignment horizontal="center" vertical="center" wrapText="1"/>
    </xf>
    <xf numFmtId="49" fontId="2" fillId="0" borderId="6" xfId="0" applyNumberFormat="1" applyFont="1" applyBorder="1" applyAlignment="1" applyProtection="1">
      <alignment horizontal="center" vertical="center" wrapText="1"/>
    </xf>
    <xf numFmtId="49" fontId="2" fillId="0" borderId="7" xfId="0" applyNumberFormat="1" applyFont="1" applyBorder="1" applyAlignment="1" applyProtection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7" fillId="0" borderId="0" xfId="1" applyFont="1" applyAlignment="1">
      <alignment horizontal="right" vertical="center" wrapText="1"/>
    </xf>
    <xf numFmtId="0" fontId="7" fillId="0" borderId="0" xfId="1" applyFont="1" applyAlignment="1">
      <alignment vertical="center"/>
    </xf>
    <xf numFmtId="0" fontId="3" fillId="0" borderId="0" xfId="1" applyFont="1" applyAlignment="1">
      <alignment horizontal="center" vertical="center" wrapText="1"/>
    </xf>
    <xf numFmtId="49" fontId="8" fillId="0" borderId="0" xfId="1" applyNumberFormat="1" applyFont="1" applyAlignment="1">
      <alignment horizontal="left" vertical="center"/>
    </xf>
    <xf numFmtId="0" fontId="7" fillId="0" borderId="0" xfId="1" applyFont="1" applyAlignment="1">
      <alignment horizontal="right" vertical="center"/>
    </xf>
    <xf numFmtId="0" fontId="8" fillId="0" borderId="1" xfId="1" applyFont="1" applyBorder="1" applyAlignment="1">
      <alignment horizontal="center" vertical="center" wrapText="1"/>
    </xf>
    <xf numFmtId="49" fontId="8" fillId="0" borderId="1" xfId="1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49" fontId="7" fillId="0" borderId="1" xfId="1" applyNumberFormat="1" applyFont="1" applyBorder="1" applyAlignment="1">
      <alignment horizontal="center" vertical="center" wrapText="1"/>
    </xf>
    <xf numFmtId="49" fontId="8" fillId="0" borderId="1" xfId="1" applyNumberFormat="1" applyFont="1" applyBorder="1" applyAlignment="1">
      <alignment horizontal="left" vertical="center"/>
    </xf>
    <xf numFmtId="164" fontId="8" fillId="0" borderId="1" xfId="1" applyNumberFormat="1" applyFont="1" applyBorder="1" applyAlignment="1">
      <alignment horizontal="center" vertical="center"/>
    </xf>
    <xf numFmtId="164" fontId="7" fillId="0" borderId="0" xfId="1" applyNumberFormat="1" applyFont="1" applyAlignment="1">
      <alignment vertical="center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left" vertical="center" wrapText="1"/>
    </xf>
    <xf numFmtId="49" fontId="7" fillId="0" borderId="1" xfId="1" applyNumberFormat="1" applyFont="1" applyBorder="1" applyAlignment="1">
      <alignment horizontal="center" vertical="center"/>
    </xf>
    <xf numFmtId="0" fontId="7" fillId="0" borderId="1" xfId="1" applyFont="1" applyBorder="1" applyAlignment="1">
      <alignment horizontal="left" vertical="center" wrapText="1"/>
    </xf>
    <xf numFmtId="164" fontId="7" fillId="0" borderId="1" xfId="1" applyNumberFormat="1" applyFont="1" applyBorder="1" applyAlignment="1">
      <alignment horizontal="center" vertical="center"/>
    </xf>
    <xf numFmtId="16" fontId="7" fillId="0" borderId="1" xfId="1" applyNumberFormat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F34"/>
  <sheetViews>
    <sheetView showGridLines="0" tabSelected="1" zoomScale="88" zoomScaleNormal="88" workbookViewId="0">
      <selection activeCell="F2" sqref="F2"/>
    </sheetView>
  </sheetViews>
  <sheetFormatPr defaultColWidth="9.140625" defaultRowHeight="15.75" x14ac:dyDescent="0.25"/>
  <cols>
    <col min="1" max="1" width="49.28515625" style="5" customWidth="1"/>
    <col min="2" max="2" width="15.7109375" style="1" customWidth="1"/>
    <col min="3" max="4" width="15.140625" style="1" customWidth="1"/>
    <col min="5" max="5" width="15" style="1" customWidth="1"/>
    <col min="6" max="6" width="15.140625" style="1" customWidth="1"/>
    <col min="7" max="8" width="9.140625" style="1" customWidth="1"/>
    <col min="9" max="16384" width="9.140625" style="1"/>
  </cols>
  <sheetData>
    <row r="1" spans="1:6" x14ac:dyDescent="0.25">
      <c r="F1" s="4" t="s">
        <v>187</v>
      </c>
    </row>
    <row r="3" spans="1:6" ht="45" customHeight="1" x14ac:dyDescent="0.2">
      <c r="A3" s="22" t="s">
        <v>28</v>
      </c>
      <c r="B3" s="22"/>
      <c r="C3" s="22"/>
      <c r="D3" s="22"/>
      <c r="E3" s="22"/>
      <c r="F3" s="22"/>
    </row>
    <row r="4" spans="1:6" x14ac:dyDescent="0.2">
      <c r="A4" s="6"/>
      <c r="B4" s="2"/>
      <c r="C4" s="2"/>
      <c r="D4" s="2"/>
      <c r="E4" s="2"/>
      <c r="F4" s="2"/>
    </row>
    <row r="5" spans="1:6" x14ac:dyDescent="0.25">
      <c r="F5" s="3" t="s">
        <v>1</v>
      </c>
    </row>
    <row r="6" spans="1:6" ht="24.75" customHeight="1" x14ac:dyDescent="0.2">
      <c r="A6" s="23" t="s">
        <v>2</v>
      </c>
      <c r="B6" s="24" t="s">
        <v>29</v>
      </c>
      <c r="C6" s="24" t="s">
        <v>30</v>
      </c>
      <c r="D6" s="26" t="s">
        <v>31</v>
      </c>
      <c r="E6" s="27"/>
      <c r="F6" s="28"/>
    </row>
    <row r="7" spans="1:6" ht="33.75" customHeight="1" x14ac:dyDescent="0.2">
      <c r="A7" s="23"/>
      <c r="B7" s="25"/>
      <c r="C7" s="25"/>
      <c r="D7" s="19" t="s">
        <v>19</v>
      </c>
      <c r="E7" s="19" t="s">
        <v>20</v>
      </c>
      <c r="F7" s="19" t="s">
        <v>23</v>
      </c>
    </row>
    <row r="8" spans="1:6" x14ac:dyDescent="0.25">
      <c r="A8" s="7" t="s">
        <v>27</v>
      </c>
      <c r="B8" s="10">
        <f>SUM(B10:B29)</f>
        <v>141011668.09999999</v>
      </c>
      <c r="C8" s="10">
        <f t="shared" ref="C8:F8" si="0">SUM(C10:C29)</f>
        <v>167274911.70000005</v>
      </c>
      <c r="D8" s="10">
        <f t="shared" si="0"/>
        <v>162058810.30000001</v>
      </c>
      <c r="E8" s="10">
        <f t="shared" si="0"/>
        <v>155575540.09999999</v>
      </c>
      <c r="F8" s="10">
        <f t="shared" si="0"/>
        <v>134399613</v>
      </c>
    </row>
    <row r="9" spans="1:6" x14ac:dyDescent="0.25">
      <c r="A9" s="8" t="s">
        <v>15</v>
      </c>
      <c r="B9" s="10"/>
      <c r="C9" s="13"/>
      <c r="D9" s="12"/>
      <c r="E9" s="12"/>
      <c r="F9" s="12"/>
    </row>
    <row r="10" spans="1:6" ht="31.5" x14ac:dyDescent="0.25">
      <c r="A10" s="9" t="s">
        <v>25</v>
      </c>
      <c r="B10" s="14">
        <v>0</v>
      </c>
      <c r="C10" s="14">
        <v>1771519.2</v>
      </c>
      <c r="D10" s="14">
        <v>2834957.5</v>
      </c>
      <c r="E10" s="14">
        <v>1179850.3999999999</v>
      </c>
      <c r="F10" s="14">
        <v>800289.3</v>
      </c>
    </row>
    <row r="11" spans="1:6" ht="31.5" x14ac:dyDescent="0.25">
      <c r="A11" s="9" t="s">
        <v>26</v>
      </c>
      <c r="B11" s="14">
        <v>0</v>
      </c>
      <c r="C11" s="14">
        <v>226084.8</v>
      </c>
      <c r="D11" s="14">
        <v>331101</v>
      </c>
      <c r="E11" s="14">
        <v>339109</v>
      </c>
      <c r="F11" s="14">
        <v>314109</v>
      </c>
    </row>
    <row r="12" spans="1:6" ht="31.5" x14ac:dyDescent="0.25">
      <c r="A12" s="9" t="s">
        <v>3</v>
      </c>
      <c r="B12" s="14">
        <v>759690</v>
      </c>
      <c r="C12" s="21">
        <v>1378206.2</v>
      </c>
      <c r="D12" s="14">
        <v>838474</v>
      </c>
      <c r="E12" s="15">
        <v>870643.7</v>
      </c>
      <c r="F12" s="15">
        <v>546138.1</v>
      </c>
    </row>
    <row r="13" spans="1:6" ht="31.5" x14ac:dyDescent="0.25">
      <c r="A13" s="9" t="s">
        <v>4</v>
      </c>
      <c r="B13" s="14">
        <v>27476956.399999999</v>
      </c>
      <c r="C13" s="21">
        <v>30284234.199999999</v>
      </c>
      <c r="D13" s="14">
        <v>25437776.899999999</v>
      </c>
      <c r="E13" s="15">
        <v>23999378.599999998</v>
      </c>
      <c r="F13" s="15">
        <v>22122671.400000002</v>
      </c>
    </row>
    <row r="14" spans="1:6" ht="31.5" x14ac:dyDescent="0.25">
      <c r="A14" s="9" t="s">
        <v>5</v>
      </c>
      <c r="B14" s="14">
        <v>33797699</v>
      </c>
      <c r="C14" s="21">
        <v>37975143.100000016</v>
      </c>
      <c r="D14" s="14">
        <v>36099698.5</v>
      </c>
      <c r="E14" s="15">
        <v>36325544.399999999</v>
      </c>
      <c r="F14" s="15">
        <v>34697860.799999997</v>
      </c>
    </row>
    <row r="15" spans="1:6" ht="31.5" x14ac:dyDescent="0.25">
      <c r="A15" s="9" t="s">
        <v>6</v>
      </c>
      <c r="B15" s="14">
        <v>18107669</v>
      </c>
      <c r="C15" s="21">
        <v>23547856.699999999</v>
      </c>
      <c r="D15" s="14">
        <v>22960378.099999998</v>
      </c>
      <c r="E15" s="15">
        <v>23814605.499999996</v>
      </c>
      <c r="F15" s="15">
        <v>19812698.299999997</v>
      </c>
    </row>
    <row r="16" spans="1:6" ht="31.5" x14ac:dyDescent="0.25">
      <c r="A16" s="9" t="s">
        <v>7</v>
      </c>
      <c r="B16" s="14">
        <v>2019155.8</v>
      </c>
      <c r="C16" s="21">
        <v>2843251.8</v>
      </c>
      <c r="D16" s="14">
        <v>2911333</v>
      </c>
      <c r="E16" s="15">
        <v>2707262.3</v>
      </c>
      <c r="F16" s="15">
        <v>2069186.2</v>
      </c>
    </row>
    <row r="17" spans="1:6" x14ac:dyDescent="0.25">
      <c r="A17" s="9" t="s">
        <v>24</v>
      </c>
      <c r="B17" s="14">
        <v>3190725.3</v>
      </c>
      <c r="C17" s="21">
        <v>3460152.5</v>
      </c>
      <c r="D17" s="14">
        <v>4081662.4</v>
      </c>
      <c r="E17" s="15">
        <v>2574251.2999999998</v>
      </c>
      <c r="F17" s="15">
        <v>2357173.5</v>
      </c>
    </row>
    <row r="18" spans="1:6" ht="47.25" x14ac:dyDescent="0.25">
      <c r="A18" s="9" t="s">
        <v>16</v>
      </c>
      <c r="B18" s="14">
        <v>6642743.9000000004</v>
      </c>
      <c r="C18" s="21">
        <v>9234914.3000000007</v>
      </c>
      <c r="D18" s="14">
        <v>9014270.5999999996</v>
      </c>
      <c r="E18" s="15">
        <v>6617811.9000000004</v>
      </c>
      <c r="F18" s="15">
        <v>5451957.6999999993</v>
      </c>
    </row>
    <row r="19" spans="1:6" ht="63" x14ac:dyDescent="0.25">
      <c r="A19" s="9" t="s">
        <v>8</v>
      </c>
      <c r="B19" s="14">
        <v>8812930.5999999996</v>
      </c>
      <c r="C19" s="21">
        <v>9591107.8000000007</v>
      </c>
      <c r="D19" s="14">
        <v>10078839.4</v>
      </c>
      <c r="E19" s="15">
        <v>9035560.4000000004</v>
      </c>
      <c r="F19" s="15">
        <v>6614948.5</v>
      </c>
    </row>
    <row r="20" spans="1:6" x14ac:dyDescent="0.25">
      <c r="A20" s="9" t="s">
        <v>9</v>
      </c>
      <c r="B20" s="14">
        <v>2284824</v>
      </c>
      <c r="C20" s="21">
        <v>2813076.9000000004</v>
      </c>
      <c r="D20" s="14">
        <v>2481579</v>
      </c>
      <c r="E20" s="15">
        <v>2437056.2999999998</v>
      </c>
      <c r="F20" s="15">
        <v>2440931.9</v>
      </c>
    </row>
    <row r="21" spans="1:6" ht="31.5" x14ac:dyDescent="0.25">
      <c r="A21" s="9" t="s">
        <v>10</v>
      </c>
      <c r="B21" s="14">
        <v>2205632.6</v>
      </c>
      <c r="C21" s="21">
        <v>2736855.9000000004</v>
      </c>
      <c r="D21" s="14">
        <v>2545605.1</v>
      </c>
      <c r="E21" s="15">
        <v>2524743.9</v>
      </c>
      <c r="F21" s="15">
        <v>1975389</v>
      </c>
    </row>
    <row r="22" spans="1:6" x14ac:dyDescent="0.25">
      <c r="A22" s="9" t="s">
        <v>21</v>
      </c>
      <c r="B22" s="14">
        <v>2313126.2999999998</v>
      </c>
      <c r="C22" s="21">
        <v>2765072.9999999995</v>
      </c>
      <c r="D22" s="14">
        <v>3022466.4</v>
      </c>
      <c r="E22" s="15">
        <v>2868155.6000000006</v>
      </c>
      <c r="F22" s="15">
        <v>2914964.8000000003</v>
      </c>
    </row>
    <row r="23" spans="1:6" ht="31.5" x14ac:dyDescent="0.25">
      <c r="A23" s="9" t="s">
        <v>11</v>
      </c>
      <c r="B23" s="14">
        <v>2905742.2</v>
      </c>
      <c r="C23" s="21">
        <v>2521373.5000000005</v>
      </c>
      <c r="D23" s="14">
        <v>2728992.9000000004</v>
      </c>
      <c r="E23" s="15">
        <v>2602789.6</v>
      </c>
      <c r="F23" s="15">
        <v>1756190.1</v>
      </c>
    </row>
    <row r="24" spans="1:6" ht="31.5" x14ac:dyDescent="0.25">
      <c r="A24" s="9" t="s">
        <v>22</v>
      </c>
      <c r="B24" s="14">
        <v>11279175.699999999</v>
      </c>
      <c r="C24" s="21">
        <v>15083241</v>
      </c>
      <c r="D24" s="14">
        <v>15273459.1</v>
      </c>
      <c r="E24" s="15">
        <v>16514958.6</v>
      </c>
      <c r="F24" s="15">
        <v>11072324.800000001</v>
      </c>
    </row>
    <row r="25" spans="1:6" ht="31.5" x14ac:dyDescent="0.25">
      <c r="A25" s="9" t="s">
        <v>12</v>
      </c>
      <c r="B25" s="14">
        <v>6610206</v>
      </c>
      <c r="C25" s="21">
        <v>5549820.7999999998</v>
      </c>
      <c r="D25" s="14">
        <v>5269852.0999999996</v>
      </c>
      <c r="E25" s="15">
        <v>5446636.2999999998</v>
      </c>
      <c r="F25" s="15">
        <v>4618316.7</v>
      </c>
    </row>
    <row r="26" spans="1:6" ht="33.75" customHeight="1" x14ac:dyDescent="0.25">
      <c r="A26" s="9" t="s">
        <v>13</v>
      </c>
      <c r="B26" s="14">
        <v>3420049.6</v>
      </c>
      <c r="C26" s="21">
        <v>4440680.5</v>
      </c>
      <c r="D26" s="14">
        <v>5367560.4000000004</v>
      </c>
      <c r="E26" s="15">
        <v>5517182.7000000002</v>
      </c>
      <c r="F26" s="15">
        <v>5469973.2999999998</v>
      </c>
    </row>
    <row r="27" spans="1:6" ht="31.5" x14ac:dyDescent="0.25">
      <c r="A27" s="9" t="s">
        <v>14</v>
      </c>
      <c r="B27" s="14">
        <v>1307524.1000000001</v>
      </c>
      <c r="C27" s="21">
        <v>2036461.5</v>
      </c>
      <c r="D27" s="14">
        <v>1989979.3</v>
      </c>
      <c r="E27" s="15">
        <v>868871.9</v>
      </c>
      <c r="F27" s="15">
        <v>862682.60000000009</v>
      </c>
    </row>
    <row r="28" spans="1:6" s="17" customFormat="1" x14ac:dyDescent="0.25">
      <c r="A28" s="16"/>
      <c r="B28" s="14"/>
      <c r="C28" s="21"/>
      <c r="D28" s="14"/>
      <c r="E28" s="15"/>
      <c r="F28" s="15"/>
    </row>
    <row r="29" spans="1:6" ht="42" customHeight="1" x14ac:dyDescent="0.25">
      <c r="A29" s="9" t="s">
        <v>0</v>
      </c>
      <c r="B29" s="14">
        <f>4231318.3+3646499.4-0.1</f>
        <v>7877817.5999999996</v>
      </c>
      <c r="C29" s="14">
        <f>4427624.9+4588233.1</f>
        <v>9015858</v>
      </c>
      <c r="D29" s="15">
        <v>8790824.6000000034</v>
      </c>
      <c r="E29" s="15">
        <v>9331127.6999999993</v>
      </c>
      <c r="F29" s="15">
        <v>8501807</v>
      </c>
    </row>
    <row r="30" spans="1:6" x14ac:dyDescent="0.25">
      <c r="A30" s="9" t="s">
        <v>17</v>
      </c>
      <c r="B30" s="15">
        <v>0</v>
      </c>
      <c r="C30" s="15">
        <v>0</v>
      </c>
      <c r="D30" s="15">
        <v>0</v>
      </c>
      <c r="E30" s="14">
        <v>4522941.8</v>
      </c>
      <c r="F30" s="14">
        <v>7175401</v>
      </c>
    </row>
    <row r="31" spans="1:6" x14ac:dyDescent="0.2">
      <c r="A31" s="11" t="s">
        <v>18</v>
      </c>
      <c r="B31" s="18">
        <f>B8+B30</f>
        <v>141011668.09999999</v>
      </c>
      <c r="C31" s="18">
        <f>C8+C30</f>
        <v>167274911.70000005</v>
      </c>
      <c r="D31" s="18">
        <f>D8+D30</f>
        <v>162058810.30000001</v>
      </c>
      <c r="E31" s="18">
        <f>E8+E30</f>
        <v>160098481.90000001</v>
      </c>
      <c r="F31" s="18">
        <f>F8+F30</f>
        <v>141575014</v>
      </c>
    </row>
    <row r="34" spans="4:6" x14ac:dyDescent="0.25">
      <c r="D34" s="20"/>
      <c r="E34" s="20"/>
      <c r="F34" s="20"/>
    </row>
  </sheetData>
  <mergeCells count="5">
    <mergeCell ref="A3:F3"/>
    <mergeCell ref="A6:A7"/>
    <mergeCell ref="B6:B7"/>
    <mergeCell ref="C6:C7"/>
    <mergeCell ref="D6:F6"/>
  </mergeCells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/>
    <pageSetUpPr fitToPage="1"/>
  </sheetPr>
  <dimension ref="A1:H100"/>
  <sheetViews>
    <sheetView showGridLines="0" zoomScale="80" zoomScaleNormal="80" workbookViewId="0">
      <selection activeCell="B1" sqref="B1:E1"/>
    </sheetView>
  </sheetViews>
  <sheetFormatPr defaultRowHeight="15" x14ac:dyDescent="0.2"/>
  <cols>
    <col min="1" max="1" width="5.85546875" style="29" customWidth="1"/>
    <col min="2" max="2" width="53.5703125" style="30" customWidth="1"/>
    <col min="3" max="5" width="14.7109375" style="32" customWidth="1"/>
    <col min="6" max="6" width="13.5703125" style="32" bestFit="1" customWidth="1"/>
    <col min="7" max="7" width="13.140625" style="32" bestFit="1" customWidth="1"/>
    <col min="8" max="8" width="13.5703125" style="32" bestFit="1" customWidth="1"/>
    <col min="9" max="256" width="9.140625" style="32"/>
    <col min="257" max="257" width="5.85546875" style="32" customWidth="1"/>
    <col min="258" max="258" width="53.5703125" style="32" customWidth="1"/>
    <col min="259" max="261" width="14.7109375" style="32" customWidth="1"/>
    <col min="262" max="262" width="13.5703125" style="32" bestFit="1" customWidth="1"/>
    <col min="263" max="263" width="13.140625" style="32" bestFit="1" customWidth="1"/>
    <col min="264" max="264" width="13.5703125" style="32" bestFit="1" customWidth="1"/>
    <col min="265" max="512" width="9.140625" style="32"/>
    <col min="513" max="513" width="5.85546875" style="32" customWidth="1"/>
    <col min="514" max="514" width="53.5703125" style="32" customWidth="1"/>
    <col min="515" max="517" width="14.7109375" style="32" customWidth="1"/>
    <col min="518" max="518" width="13.5703125" style="32" bestFit="1" customWidth="1"/>
    <col min="519" max="519" width="13.140625" style="32" bestFit="1" customWidth="1"/>
    <col min="520" max="520" width="13.5703125" style="32" bestFit="1" customWidth="1"/>
    <col min="521" max="768" width="9.140625" style="32"/>
    <col min="769" max="769" width="5.85546875" style="32" customWidth="1"/>
    <col min="770" max="770" width="53.5703125" style="32" customWidth="1"/>
    <col min="771" max="773" width="14.7109375" style="32" customWidth="1"/>
    <col min="774" max="774" width="13.5703125" style="32" bestFit="1" customWidth="1"/>
    <col min="775" max="775" width="13.140625" style="32" bestFit="1" customWidth="1"/>
    <col min="776" max="776" width="13.5703125" style="32" bestFit="1" customWidth="1"/>
    <col min="777" max="1024" width="9.140625" style="32"/>
    <col min="1025" max="1025" width="5.85546875" style="32" customWidth="1"/>
    <col min="1026" max="1026" width="53.5703125" style="32" customWidth="1"/>
    <col min="1027" max="1029" width="14.7109375" style="32" customWidth="1"/>
    <col min="1030" max="1030" width="13.5703125" style="32" bestFit="1" customWidth="1"/>
    <col min="1031" max="1031" width="13.140625" style="32" bestFit="1" customWidth="1"/>
    <col min="1032" max="1032" width="13.5703125" style="32" bestFit="1" customWidth="1"/>
    <col min="1033" max="1280" width="9.140625" style="32"/>
    <col min="1281" max="1281" width="5.85546875" style="32" customWidth="1"/>
    <col min="1282" max="1282" width="53.5703125" style="32" customWidth="1"/>
    <col min="1283" max="1285" width="14.7109375" style="32" customWidth="1"/>
    <col min="1286" max="1286" width="13.5703125" style="32" bestFit="1" customWidth="1"/>
    <col min="1287" max="1287" width="13.140625" style="32" bestFit="1" customWidth="1"/>
    <col min="1288" max="1288" width="13.5703125" style="32" bestFit="1" customWidth="1"/>
    <col min="1289" max="1536" width="9.140625" style="32"/>
    <col min="1537" max="1537" width="5.85546875" style="32" customWidth="1"/>
    <col min="1538" max="1538" width="53.5703125" style="32" customWidth="1"/>
    <col min="1539" max="1541" width="14.7109375" style="32" customWidth="1"/>
    <col min="1542" max="1542" width="13.5703125" style="32" bestFit="1" customWidth="1"/>
    <col min="1543" max="1543" width="13.140625" style="32" bestFit="1" customWidth="1"/>
    <col min="1544" max="1544" width="13.5703125" style="32" bestFit="1" customWidth="1"/>
    <col min="1545" max="1792" width="9.140625" style="32"/>
    <col min="1793" max="1793" width="5.85546875" style="32" customWidth="1"/>
    <col min="1794" max="1794" width="53.5703125" style="32" customWidth="1"/>
    <col min="1795" max="1797" width="14.7109375" style="32" customWidth="1"/>
    <col min="1798" max="1798" width="13.5703125" style="32" bestFit="1" customWidth="1"/>
    <col min="1799" max="1799" width="13.140625" style="32" bestFit="1" customWidth="1"/>
    <col min="1800" max="1800" width="13.5703125" style="32" bestFit="1" customWidth="1"/>
    <col min="1801" max="2048" width="9.140625" style="32"/>
    <col min="2049" max="2049" width="5.85546875" style="32" customWidth="1"/>
    <col min="2050" max="2050" width="53.5703125" style="32" customWidth="1"/>
    <col min="2051" max="2053" width="14.7109375" style="32" customWidth="1"/>
    <col min="2054" max="2054" width="13.5703125" style="32" bestFit="1" customWidth="1"/>
    <col min="2055" max="2055" width="13.140625" style="32" bestFit="1" customWidth="1"/>
    <col min="2056" max="2056" width="13.5703125" style="32" bestFit="1" customWidth="1"/>
    <col min="2057" max="2304" width="9.140625" style="32"/>
    <col min="2305" max="2305" width="5.85546875" style="32" customWidth="1"/>
    <col min="2306" max="2306" width="53.5703125" style="32" customWidth="1"/>
    <col min="2307" max="2309" width="14.7109375" style="32" customWidth="1"/>
    <col min="2310" max="2310" width="13.5703125" style="32" bestFit="1" customWidth="1"/>
    <col min="2311" max="2311" width="13.140625" style="32" bestFit="1" customWidth="1"/>
    <col min="2312" max="2312" width="13.5703125" style="32" bestFit="1" customWidth="1"/>
    <col min="2313" max="2560" width="9.140625" style="32"/>
    <col min="2561" max="2561" width="5.85546875" style="32" customWidth="1"/>
    <col min="2562" max="2562" width="53.5703125" style="32" customWidth="1"/>
    <col min="2563" max="2565" width="14.7109375" style="32" customWidth="1"/>
    <col min="2566" max="2566" width="13.5703125" style="32" bestFit="1" customWidth="1"/>
    <col min="2567" max="2567" width="13.140625" style="32" bestFit="1" customWidth="1"/>
    <col min="2568" max="2568" width="13.5703125" style="32" bestFit="1" customWidth="1"/>
    <col min="2569" max="2816" width="9.140625" style="32"/>
    <col min="2817" max="2817" width="5.85546875" style="32" customWidth="1"/>
    <col min="2818" max="2818" width="53.5703125" style="32" customWidth="1"/>
    <col min="2819" max="2821" width="14.7109375" style="32" customWidth="1"/>
    <col min="2822" max="2822" width="13.5703125" style="32" bestFit="1" customWidth="1"/>
    <col min="2823" max="2823" width="13.140625" style="32" bestFit="1" customWidth="1"/>
    <col min="2824" max="2824" width="13.5703125" style="32" bestFit="1" customWidth="1"/>
    <col min="2825" max="3072" width="9.140625" style="32"/>
    <col min="3073" max="3073" width="5.85546875" style="32" customWidth="1"/>
    <col min="3074" max="3074" width="53.5703125" style="32" customWidth="1"/>
    <col min="3075" max="3077" width="14.7109375" style="32" customWidth="1"/>
    <col min="3078" max="3078" width="13.5703125" style="32" bestFit="1" customWidth="1"/>
    <col min="3079" max="3079" width="13.140625" style="32" bestFit="1" customWidth="1"/>
    <col min="3080" max="3080" width="13.5703125" style="32" bestFit="1" customWidth="1"/>
    <col min="3081" max="3328" width="9.140625" style="32"/>
    <col min="3329" max="3329" width="5.85546875" style="32" customWidth="1"/>
    <col min="3330" max="3330" width="53.5703125" style="32" customWidth="1"/>
    <col min="3331" max="3333" width="14.7109375" style="32" customWidth="1"/>
    <col min="3334" max="3334" width="13.5703125" style="32" bestFit="1" customWidth="1"/>
    <col min="3335" max="3335" width="13.140625" style="32" bestFit="1" customWidth="1"/>
    <col min="3336" max="3336" width="13.5703125" style="32" bestFit="1" customWidth="1"/>
    <col min="3337" max="3584" width="9.140625" style="32"/>
    <col min="3585" max="3585" width="5.85546875" style="32" customWidth="1"/>
    <col min="3586" max="3586" width="53.5703125" style="32" customWidth="1"/>
    <col min="3587" max="3589" width="14.7109375" style="32" customWidth="1"/>
    <col min="3590" max="3590" width="13.5703125" style="32" bestFit="1" customWidth="1"/>
    <col min="3591" max="3591" width="13.140625" style="32" bestFit="1" customWidth="1"/>
    <col min="3592" max="3592" width="13.5703125" style="32" bestFit="1" customWidth="1"/>
    <col min="3593" max="3840" width="9.140625" style="32"/>
    <col min="3841" max="3841" width="5.85546875" style="32" customWidth="1"/>
    <col min="3842" max="3842" width="53.5703125" style="32" customWidth="1"/>
    <col min="3843" max="3845" width="14.7109375" style="32" customWidth="1"/>
    <col min="3846" max="3846" width="13.5703125" style="32" bestFit="1" customWidth="1"/>
    <col min="3847" max="3847" width="13.140625" style="32" bestFit="1" customWidth="1"/>
    <col min="3848" max="3848" width="13.5703125" style="32" bestFit="1" customWidth="1"/>
    <col min="3849" max="4096" width="9.140625" style="32"/>
    <col min="4097" max="4097" width="5.85546875" style="32" customWidth="1"/>
    <col min="4098" max="4098" width="53.5703125" style="32" customWidth="1"/>
    <col min="4099" max="4101" width="14.7109375" style="32" customWidth="1"/>
    <col min="4102" max="4102" width="13.5703125" style="32" bestFit="1" customWidth="1"/>
    <col min="4103" max="4103" width="13.140625" style="32" bestFit="1" customWidth="1"/>
    <col min="4104" max="4104" width="13.5703125" style="32" bestFit="1" customWidth="1"/>
    <col min="4105" max="4352" width="9.140625" style="32"/>
    <col min="4353" max="4353" width="5.85546875" style="32" customWidth="1"/>
    <col min="4354" max="4354" width="53.5703125" style="32" customWidth="1"/>
    <col min="4355" max="4357" width="14.7109375" style="32" customWidth="1"/>
    <col min="4358" max="4358" width="13.5703125" style="32" bestFit="1" customWidth="1"/>
    <col min="4359" max="4359" width="13.140625" style="32" bestFit="1" customWidth="1"/>
    <col min="4360" max="4360" width="13.5703125" style="32" bestFit="1" customWidth="1"/>
    <col min="4361" max="4608" width="9.140625" style="32"/>
    <col min="4609" max="4609" width="5.85546875" style="32" customWidth="1"/>
    <col min="4610" max="4610" width="53.5703125" style="32" customWidth="1"/>
    <col min="4611" max="4613" width="14.7109375" style="32" customWidth="1"/>
    <col min="4614" max="4614" width="13.5703125" style="32" bestFit="1" customWidth="1"/>
    <col min="4615" max="4615" width="13.140625" style="32" bestFit="1" customWidth="1"/>
    <col min="4616" max="4616" width="13.5703125" style="32" bestFit="1" customWidth="1"/>
    <col min="4617" max="4864" width="9.140625" style="32"/>
    <col min="4865" max="4865" width="5.85546875" style="32" customWidth="1"/>
    <col min="4866" max="4866" width="53.5703125" style="32" customWidth="1"/>
    <col min="4867" max="4869" width="14.7109375" style="32" customWidth="1"/>
    <col min="4870" max="4870" width="13.5703125" style="32" bestFit="1" customWidth="1"/>
    <col min="4871" max="4871" width="13.140625" style="32" bestFit="1" customWidth="1"/>
    <col min="4872" max="4872" width="13.5703125" style="32" bestFit="1" customWidth="1"/>
    <col min="4873" max="5120" width="9.140625" style="32"/>
    <col min="5121" max="5121" width="5.85546875" style="32" customWidth="1"/>
    <col min="5122" max="5122" width="53.5703125" style="32" customWidth="1"/>
    <col min="5123" max="5125" width="14.7109375" style="32" customWidth="1"/>
    <col min="5126" max="5126" width="13.5703125" style="32" bestFit="1" customWidth="1"/>
    <col min="5127" max="5127" width="13.140625" style="32" bestFit="1" customWidth="1"/>
    <col min="5128" max="5128" width="13.5703125" style="32" bestFit="1" customWidth="1"/>
    <col min="5129" max="5376" width="9.140625" style="32"/>
    <col min="5377" max="5377" width="5.85546875" style="32" customWidth="1"/>
    <col min="5378" max="5378" width="53.5703125" style="32" customWidth="1"/>
    <col min="5379" max="5381" width="14.7109375" style="32" customWidth="1"/>
    <col min="5382" max="5382" width="13.5703125" style="32" bestFit="1" customWidth="1"/>
    <col min="5383" max="5383" width="13.140625" style="32" bestFit="1" customWidth="1"/>
    <col min="5384" max="5384" width="13.5703125" style="32" bestFit="1" customWidth="1"/>
    <col min="5385" max="5632" width="9.140625" style="32"/>
    <col min="5633" max="5633" width="5.85546875" style="32" customWidth="1"/>
    <col min="5634" max="5634" width="53.5703125" style="32" customWidth="1"/>
    <col min="5635" max="5637" width="14.7109375" style="32" customWidth="1"/>
    <col min="5638" max="5638" width="13.5703125" style="32" bestFit="1" customWidth="1"/>
    <col min="5639" max="5639" width="13.140625" style="32" bestFit="1" customWidth="1"/>
    <col min="5640" max="5640" width="13.5703125" style="32" bestFit="1" customWidth="1"/>
    <col min="5641" max="5888" width="9.140625" style="32"/>
    <col min="5889" max="5889" width="5.85546875" style="32" customWidth="1"/>
    <col min="5890" max="5890" width="53.5703125" style="32" customWidth="1"/>
    <col min="5891" max="5893" width="14.7109375" style="32" customWidth="1"/>
    <col min="5894" max="5894" width="13.5703125" style="32" bestFit="1" customWidth="1"/>
    <col min="5895" max="5895" width="13.140625" style="32" bestFit="1" customWidth="1"/>
    <col min="5896" max="5896" width="13.5703125" style="32" bestFit="1" customWidth="1"/>
    <col min="5897" max="6144" width="9.140625" style="32"/>
    <col min="6145" max="6145" width="5.85546875" style="32" customWidth="1"/>
    <col min="6146" max="6146" width="53.5703125" style="32" customWidth="1"/>
    <col min="6147" max="6149" width="14.7109375" style="32" customWidth="1"/>
    <col min="6150" max="6150" width="13.5703125" style="32" bestFit="1" customWidth="1"/>
    <col min="6151" max="6151" width="13.140625" style="32" bestFit="1" customWidth="1"/>
    <col min="6152" max="6152" width="13.5703125" style="32" bestFit="1" customWidth="1"/>
    <col min="6153" max="6400" width="9.140625" style="32"/>
    <col min="6401" max="6401" width="5.85546875" style="32" customWidth="1"/>
    <col min="6402" max="6402" width="53.5703125" style="32" customWidth="1"/>
    <col min="6403" max="6405" width="14.7109375" style="32" customWidth="1"/>
    <col min="6406" max="6406" width="13.5703125" style="32" bestFit="1" customWidth="1"/>
    <col min="6407" max="6407" width="13.140625" style="32" bestFit="1" customWidth="1"/>
    <col min="6408" max="6408" width="13.5703125" style="32" bestFit="1" customWidth="1"/>
    <col min="6409" max="6656" width="9.140625" style="32"/>
    <col min="6657" max="6657" width="5.85546875" style="32" customWidth="1"/>
    <col min="6658" max="6658" width="53.5703125" style="32" customWidth="1"/>
    <col min="6659" max="6661" width="14.7109375" style="32" customWidth="1"/>
    <col min="6662" max="6662" width="13.5703125" style="32" bestFit="1" customWidth="1"/>
    <col min="6663" max="6663" width="13.140625" style="32" bestFit="1" customWidth="1"/>
    <col min="6664" max="6664" width="13.5703125" style="32" bestFit="1" customWidth="1"/>
    <col min="6665" max="6912" width="9.140625" style="32"/>
    <col min="6913" max="6913" width="5.85546875" style="32" customWidth="1"/>
    <col min="6914" max="6914" width="53.5703125" style="32" customWidth="1"/>
    <col min="6915" max="6917" width="14.7109375" style="32" customWidth="1"/>
    <col min="6918" max="6918" width="13.5703125" style="32" bestFit="1" customWidth="1"/>
    <col min="6919" max="6919" width="13.140625" style="32" bestFit="1" customWidth="1"/>
    <col min="6920" max="6920" width="13.5703125" style="32" bestFit="1" customWidth="1"/>
    <col min="6921" max="7168" width="9.140625" style="32"/>
    <col min="7169" max="7169" width="5.85546875" style="32" customWidth="1"/>
    <col min="7170" max="7170" width="53.5703125" style="32" customWidth="1"/>
    <col min="7171" max="7173" width="14.7109375" style="32" customWidth="1"/>
    <col min="7174" max="7174" width="13.5703125" style="32" bestFit="1" customWidth="1"/>
    <col min="7175" max="7175" width="13.140625" style="32" bestFit="1" customWidth="1"/>
    <col min="7176" max="7176" width="13.5703125" style="32" bestFit="1" customWidth="1"/>
    <col min="7177" max="7424" width="9.140625" style="32"/>
    <col min="7425" max="7425" width="5.85546875" style="32" customWidth="1"/>
    <col min="7426" max="7426" width="53.5703125" style="32" customWidth="1"/>
    <col min="7427" max="7429" width="14.7109375" style="32" customWidth="1"/>
    <col min="7430" max="7430" width="13.5703125" style="32" bestFit="1" customWidth="1"/>
    <col min="7431" max="7431" width="13.140625" style="32" bestFit="1" customWidth="1"/>
    <col min="7432" max="7432" width="13.5703125" style="32" bestFit="1" customWidth="1"/>
    <col min="7433" max="7680" width="9.140625" style="32"/>
    <col min="7681" max="7681" width="5.85546875" style="32" customWidth="1"/>
    <col min="7682" max="7682" width="53.5703125" style="32" customWidth="1"/>
    <col min="7683" max="7685" width="14.7109375" style="32" customWidth="1"/>
    <col min="7686" max="7686" width="13.5703125" style="32" bestFit="1" customWidth="1"/>
    <col min="7687" max="7687" width="13.140625" style="32" bestFit="1" customWidth="1"/>
    <col min="7688" max="7688" width="13.5703125" style="32" bestFit="1" customWidth="1"/>
    <col min="7689" max="7936" width="9.140625" style="32"/>
    <col min="7937" max="7937" width="5.85546875" style="32" customWidth="1"/>
    <col min="7938" max="7938" width="53.5703125" style="32" customWidth="1"/>
    <col min="7939" max="7941" width="14.7109375" style="32" customWidth="1"/>
    <col min="7942" max="7942" width="13.5703125" style="32" bestFit="1" customWidth="1"/>
    <col min="7943" max="7943" width="13.140625" style="32" bestFit="1" customWidth="1"/>
    <col min="7944" max="7944" width="13.5703125" style="32" bestFit="1" customWidth="1"/>
    <col min="7945" max="8192" width="9.140625" style="32"/>
    <col min="8193" max="8193" width="5.85546875" style="32" customWidth="1"/>
    <col min="8194" max="8194" width="53.5703125" style="32" customWidth="1"/>
    <col min="8195" max="8197" width="14.7109375" style="32" customWidth="1"/>
    <col min="8198" max="8198" width="13.5703125" style="32" bestFit="1" customWidth="1"/>
    <col min="8199" max="8199" width="13.140625" style="32" bestFit="1" customWidth="1"/>
    <col min="8200" max="8200" width="13.5703125" style="32" bestFit="1" customWidth="1"/>
    <col min="8201" max="8448" width="9.140625" style="32"/>
    <col min="8449" max="8449" width="5.85546875" style="32" customWidth="1"/>
    <col min="8450" max="8450" width="53.5703125" style="32" customWidth="1"/>
    <col min="8451" max="8453" width="14.7109375" style="32" customWidth="1"/>
    <col min="8454" max="8454" width="13.5703125" style="32" bestFit="1" customWidth="1"/>
    <col min="8455" max="8455" width="13.140625" style="32" bestFit="1" customWidth="1"/>
    <col min="8456" max="8456" width="13.5703125" style="32" bestFit="1" customWidth="1"/>
    <col min="8457" max="8704" width="9.140625" style="32"/>
    <col min="8705" max="8705" width="5.85546875" style="32" customWidth="1"/>
    <col min="8706" max="8706" width="53.5703125" style="32" customWidth="1"/>
    <col min="8707" max="8709" width="14.7109375" style="32" customWidth="1"/>
    <col min="8710" max="8710" width="13.5703125" style="32" bestFit="1" customWidth="1"/>
    <col min="8711" max="8711" width="13.140625" style="32" bestFit="1" customWidth="1"/>
    <col min="8712" max="8712" width="13.5703125" style="32" bestFit="1" customWidth="1"/>
    <col min="8713" max="8960" width="9.140625" style="32"/>
    <col min="8961" max="8961" width="5.85546875" style="32" customWidth="1"/>
    <col min="8962" max="8962" width="53.5703125" style="32" customWidth="1"/>
    <col min="8963" max="8965" width="14.7109375" style="32" customWidth="1"/>
    <col min="8966" max="8966" width="13.5703125" style="32" bestFit="1" customWidth="1"/>
    <col min="8967" max="8967" width="13.140625" style="32" bestFit="1" customWidth="1"/>
    <col min="8968" max="8968" width="13.5703125" style="32" bestFit="1" customWidth="1"/>
    <col min="8969" max="9216" width="9.140625" style="32"/>
    <col min="9217" max="9217" width="5.85546875" style="32" customWidth="1"/>
    <col min="9218" max="9218" width="53.5703125" style="32" customWidth="1"/>
    <col min="9219" max="9221" width="14.7109375" style="32" customWidth="1"/>
    <col min="9222" max="9222" width="13.5703125" style="32" bestFit="1" customWidth="1"/>
    <col min="9223" max="9223" width="13.140625" style="32" bestFit="1" customWidth="1"/>
    <col min="9224" max="9224" width="13.5703125" style="32" bestFit="1" customWidth="1"/>
    <col min="9225" max="9472" width="9.140625" style="32"/>
    <col min="9473" max="9473" width="5.85546875" style="32" customWidth="1"/>
    <col min="9474" max="9474" width="53.5703125" style="32" customWidth="1"/>
    <col min="9475" max="9477" width="14.7109375" style="32" customWidth="1"/>
    <col min="9478" max="9478" width="13.5703125" style="32" bestFit="1" customWidth="1"/>
    <col min="9479" max="9479" width="13.140625" style="32" bestFit="1" customWidth="1"/>
    <col min="9480" max="9480" width="13.5703125" style="32" bestFit="1" customWidth="1"/>
    <col min="9481" max="9728" width="9.140625" style="32"/>
    <col min="9729" max="9729" width="5.85546875" style="32" customWidth="1"/>
    <col min="9730" max="9730" width="53.5703125" style="32" customWidth="1"/>
    <col min="9731" max="9733" width="14.7109375" style="32" customWidth="1"/>
    <col min="9734" max="9734" width="13.5703125" style="32" bestFit="1" customWidth="1"/>
    <col min="9735" max="9735" width="13.140625" style="32" bestFit="1" customWidth="1"/>
    <col min="9736" max="9736" width="13.5703125" style="32" bestFit="1" customWidth="1"/>
    <col min="9737" max="9984" width="9.140625" style="32"/>
    <col min="9985" max="9985" width="5.85546875" style="32" customWidth="1"/>
    <col min="9986" max="9986" width="53.5703125" style="32" customWidth="1"/>
    <col min="9987" max="9989" width="14.7109375" style="32" customWidth="1"/>
    <col min="9990" max="9990" width="13.5703125" style="32" bestFit="1" customWidth="1"/>
    <col min="9991" max="9991" width="13.140625" style="32" bestFit="1" customWidth="1"/>
    <col min="9992" max="9992" width="13.5703125" style="32" bestFit="1" customWidth="1"/>
    <col min="9993" max="10240" width="9.140625" style="32"/>
    <col min="10241" max="10241" width="5.85546875" style="32" customWidth="1"/>
    <col min="10242" max="10242" width="53.5703125" style="32" customWidth="1"/>
    <col min="10243" max="10245" width="14.7109375" style="32" customWidth="1"/>
    <col min="10246" max="10246" width="13.5703125" style="32" bestFit="1" customWidth="1"/>
    <col min="10247" max="10247" width="13.140625" style="32" bestFit="1" customWidth="1"/>
    <col min="10248" max="10248" width="13.5703125" style="32" bestFit="1" customWidth="1"/>
    <col min="10249" max="10496" width="9.140625" style="32"/>
    <col min="10497" max="10497" width="5.85546875" style="32" customWidth="1"/>
    <col min="10498" max="10498" width="53.5703125" style="32" customWidth="1"/>
    <col min="10499" max="10501" width="14.7109375" style="32" customWidth="1"/>
    <col min="10502" max="10502" width="13.5703125" style="32" bestFit="1" customWidth="1"/>
    <col min="10503" max="10503" width="13.140625" style="32" bestFit="1" customWidth="1"/>
    <col min="10504" max="10504" width="13.5703125" style="32" bestFit="1" customWidth="1"/>
    <col min="10505" max="10752" width="9.140625" style="32"/>
    <col min="10753" max="10753" width="5.85546875" style="32" customWidth="1"/>
    <col min="10754" max="10754" width="53.5703125" style="32" customWidth="1"/>
    <col min="10755" max="10757" width="14.7109375" style="32" customWidth="1"/>
    <col min="10758" max="10758" width="13.5703125" style="32" bestFit="1" customWidth="1"/>
    <col min="10759" max="10759" width="13.140625" style="32" bestFit="1" customWidth="1"/>
    <col min="10760" max="10760" width="13.5703125" style="32" bestFit="1" customWidth="1"/>
    <col min="10761" max="11008" width="9.140625" style="32"/>
    <col min="11009" max="11009" width="5.85546875" style="32" customWidth="1"/>
    <col min="11010" max="11010" width="53.5703125" style="32" customWidth="1"/>
    <col min="11011" max="11013" width="14.7109375" style="32" customWidth="1"/>
    <col min="11014" max="11014" width="13.5703125" style="32" bestFit="1" customWidth="1"/>
    <col min="11015" max="11015" width="13.140625" style="32" bestFit="1" customWidth="1"/>
    <col min="11016" max="11016" width="13.5703125" style="32" bestFit="1" customWidth="1"/>
    <col min="11017" max="11264" width="9.140625" style="32"/>
    <col min="11265" max="11265" width="5.85546875" style="32" customWidth="1"/>
    <col min="11266" max="11266" width="53.5703125" style="32" customWidth="1"/>
    <col min="11267" max="11269" width="14.7109375" style="32" customWidth="1"/>
    <col min="11270" max="11270" width="13.5703125" style="32" bestFit="1" customWidth="1"/>
    <col min="11271" max="11271" width="13.140625" style="32" bestFit="1" customWidth="1"/>
    <col min="11272" max="11272" width="13.5703125" style="32" bestFit="1" customWidth="1"/>
    <col min="11273" max="11520" width="9.140625" style="32"/>
    <col min="11521" max="11521" width="5.85546875" style="32" customWidth="1"/>
    <col min="11522" max="11522" width="53.5703125" style="32" customWidth="1"/>
    <col min="11523" max="11525" width="14.7109375" style="32" customWidth="1"/>
    <col min="11526" max="11526" width="13.5703125" style="32" bestFit="1" customWidth="1"/>
    <col min="11527" max="11527" width="13.140625" style="32" bestFit="1" customWidth="1"/>
    <col min="11528" max="11528" width="13.5703125" style="32" bestFit="1" customWidth="1"/>
    <col min="11529" max="11776" width="9.140625" style="32"/>
    <col min="11777" max="11777" width="5.85546875" style="32" customWidth="1"/>
    <col min="11778" max="11778" width="53.5703125" style="32" customWidth="1"/>
    <col min="11779" max="11781" width="14.7109375" style="32" customWidth="1"/>
    <col min="11782" max="11782" width="13.5703125" style="32" bestFit="1" customWidth="1"/>
    <col min="11783" max="11783" width="13.140625" style="32" bestFit="1" customWidth="1"/>
    <col min="11784" max="11784" width="13.5703125" style="32" bestFit="1" customWidth="1"/>
    <col min="11785" max="12032" width="9.140625" style="32"/>
    <col min="12033" max="12033" width="5.85546875" style="32" customWidth="1"/>
    <col min="12034" max="12034" width="53.5703125" style="32" customWidth="1"/>
    <col min="12035" max="12037" width="14.7109375" style="32" customWidth="1"/>
    <col min="12038" max="12038" width="13.5703125" style="32" bestFit="1" customWidth="1"/>
    <col min="12039" max="12039" width="13.140625" style="32" bestFit="1" customWidth="1"/>
    <col min="12040" max="12040" width="13.5703125" style="32" bestFit="1" customWidth="1"/>
    <col min="12041" max="12288" width="9.140625" style="32"/>
    <col min="12289" max="12289" width="5.85546875" style="32" customWidth="1"/>
    <col min="12290" max="12290" width="53.5703125" style="32" customWidth="1"/>
    <col min="12291" max="12293" width="14.7109375" style="32" customWidth="1"/>
    <col min="12294" max="12294" width="13.5703125" style="32" bestFit="1" customWidth="1"/>
    <col min="12295" max="12295" width="13.140625" style="32" bestFit="1" customWidth="1"/>
    <col min="12296" max="12296" width="13.5703125" style="32" bestFit="1" customWidth="1"/>
    <col min="12297" max="12544" width="9.140625" style="32"/>
    <col min="12545" max="12545" width="5.85546875" style="32" customWidth="1"/>
    <col min="12546" max="12546" width="53.5703125" style="32" customWidth="1"/>
    <col min="12547" max="12549" width="14.7109375" style="32" customWidth="1"/>
    <col min="12550" max="12550" width="13.5703125" style="32" bestFit="1" customWidth="1"/>
    <col min="12551" max="12551" width="13.140625" style="32" bestFit="1" customWidth="1"/>
    <col min="12552" max="12552" width="13.5703125" style="32" bestFit="1" customWidth="1"/>
    <col min="12553" max="12800" width="9.140625" style="32"/>
    <col min="12801" max="12801" width="5.85546875" style="32" customWidth="1"/>
    <col min="12802" max="12802" width="53.5703125" style="32" customWidth="1"/>
    <col min="12803" max="12805" width="14.7109375" style="32" customWidth="1"/>
    <col min="12806" max="12806" width="13.5703125" style="32" bestFit="1" customWidth="1"/>
    <col min="12807" max="12807" width="13.140625" style="32" bestFit="1" customWidth="1"/>
    <col min="12808" max="12808" width="13.5703125" style="32" bestFit="1" customWidth="1"/>
    <col min="12809" max="13056" width="9.140625" style="32"/>
    <col min="13057" max="13057" width="5.85546875" style="32" customWidth="1"/>
    <col min="13058" max="13058" width="53.5703125" style="32" customWidth="1"/>
    <col min="13059" max="13061" width="14.7109375" style="32" customWidth="1"/>
    <col min="13062" max="13062" width="13.5703125" style="32" bestFit="1" customWidth="1"/>
    <col min="13063" max="13063" width="13.140625" style="32" bestFit="1" customWidth="1"/>
    <col min="13064" max="13064" width="13.5703125" style="32" bestFit="1" customWidth="1"/>
    <col min="13065" max="13312" width="9.140625" style="32"/>
    <col min="13313" max="13313" width="5.85546875" style="32" customWidth="1"/>
    <col min="13314" max="13314" width="53.5703125" style="32" customWidth="1"/>
    <col min="13315" max="13317" width="14.7109375" style="32" customWidth="1"/>
    <col min="13318" max="13318" width="13.5703125" style="32" bestFit="1" customWidth="1"/>
    <col min="13319" max="13319" width="13.140625" style="32" bestFit="1" customWidth="1"/>
    <col min="13320" max="13320" width="13.5703125" style="32" bestFit="1" customWidth="1"/>
    <col min="13321" max="13568" width="9.140625" style="32"/>
    <col min="13569" max="13569" width="5.85546875" style="32" customWidth="1"/>
    <col min="13570" max="13570" width="53.5703125" style="32" customWidth="1"/>
    <col min="13571" max="13573" width="14.7109375" style="32" customWidth="1"/>
    <col min="13574" max="13574" width="13.5703125" style="32" bestFit="1" customWidth="1"/>
    <col min="13575" max="13575" width="13.140625" style="32" bestFit="1" customWidth="1"/>
    <col min="13576" max="13576" width="13.5703125" style="32" bestFit="1" customWidth="1"/>
    <col min="13577" max="13824" width="9.140625" style="32"/>
    <col min="13825" max="13825" width="5.85546875" style="32" customWidth="1"/>
    <col min="13826" max="13826" width="53.5703125" style="32" customWidth="1"/>
    <col min="13827" max="13829" width="14.7109375" style="32" customWidth="1"/>
    <col min="13830" max="13830" width="13.5703125" style="32" bestFit="1" customWidth="1"/>
    <col min="13831" max="13831" width="13.140625" style="32" bestFit="1" customWidth="1"/>
    <col min="13832" max="13832" width="13.5703125" style="32" bestFit="1" customWidth="1"/>
    <col min="13833" max="14080" width="9.140625" style="32"/>
    <col min="14081" max="14081" width="5.85546875" style="32" customWidth="1"/>
    <col min="14082" max="14082" width="53.5703125" style="32" customWidth="1"/>
    <col min="14083" max="14085" width="14.7109375" style="32" customWidth="1"/>
    <col min="14086" max="14086" width="13.5703125" style="32" bestFit="1" customWidth="1"/>
    <col min="14087" max="14087" width="13.140625" style="32" bestFit="1" customWidth="1"/>
    <col min="14088" max="14088" width="13.5703125" style="32" bestFit="1" customWidth="1"/>
    <col min="14089" max="14336" width="9.140625" style="32"/>
    <col min="14337" max="14337" width="5.85546875" style="32" customWidth="1"/>
    <col min="14338" max="14338" width="53.5703125" style="32" customWidth="1"/>
    <col min="14339" max="14341" width="14.7109375" style="32" customWidth="1"/>
    <col min="14342" max="14342" width="13.5703125" style="32" bestFit="1" customWidth="1"/>
    <col min="14343" max="14343" width="13.140625" style="32" bestFit="1" customWidth="1"/>
    <col min="14344" max="14344" width="13.5703125" style="32" bestFit="1" customWidth="1"/>
    <col min="14345" max="14592" width="9.140625" style="32"/>
    <col min="14593" max="14593" width="5.85546875" style="32" customWidth="1"/>
    <col min="14594" max="14594" width="53.5703125" style="32" customWidth="1"/>
    <col min="14595" max="14597" width="14.7109375" style="32" customWidth="1"/>
    <col min="14598" max="14598" width="13.5703125" style="32" bestFit="1" customWidth="1"/>
    <col min="14599" max="14599" width="13.140625" style="32" bestFit="1" customWidth="1"/>
    <col min="14600" max="14600" width="13.5703125" style="32" bestFit="1" customWidth="1"/>
    <col min="14601" max="14848" width="9.140625" style="32"/>
    <col min="14849" max="14849" width="5.85546875" style="32" customWidth="1"/>
    <col min="14850" max="14850" width="53.5703125" style="32" customWidth="1"/>
    <col min="14851" max="14853" width="14.7109375" style="32" customWidth="1"/>
    <col min="14854" max="14854" width="13.5703125" style="32" bestFit="1" customWidth="1"/>
    <col min="14855" max="14855" width="13.140625" style="32" bestFit="1" customWidth="1"/>
    <col min="14856" max="14856" width="13.5703125" style="32" bestFit="1" customWidth="1"/>
    <col min="14857" max="15104" width="9.140625" style="32"/>
    <col min="15105" max="15105" width="5.85546875" style="32" customWidth="1"/>
    <col min="15106" max="15106" width="53.5703125" style="32" customWidth="1"/>
    <col min="15107" max="15109" width="14.7109375" style="32" customWidth="1"/>
    <col min="15110" max="15110" width="13.5703125" style="32" bestFit="1" customWidth="1"/>
    <col min="15111" max="15111" width="13.140625" style="32" bestFit="1" customWidth="1"/>
    <col min="15112" max="15112" width="13.5703125" style="32" bestFit="1" customWidth="1"/>
    <col min="15113" max="15360" width="9.140625" style="32"/>
    <col min="15361" max="15361" width="5.85546875" style="32" customWidth="1"/>
    <col min="15362" max="15362" width="53.5703125" style="32" customWidth="1"/>
    <col min="15363" max="15365" width="14.7109375" style="32" customWidth="1"/>
    <col min="15366" max="15366" width="13.5703125" style="32" bestFit="1" customWidth="1"/>
    <col min="15367" max="15367" width="13.140625" style="32" bestFit="1" customWidth="1"/>
    <col min="15368" max="15368" width="13.5703125" style="32" bestFit="1" customWidth="1"/>
    <col min="15369" max="15616" width="9.140625" style="32"/>
    <col min="15617" max="15617" width="5.85546875" style="32" customWidth="1"/>
    <col min="15618" max="15618" width="53.5703125" style="32" customWidth="1"/>
    <col min="15619" max="15621" width="14.7109375" style="32" customWidth="1"/>
    <col min="15622" max="15622" width="13.5703125" style="32" bestFit="1" customWidth="1"/>
    <col min="15623" max="15623" width="13.140625" style="32" bestFit="1" customWidth="1"/>
    <col min="15624" max="15624" width="13.5703125" style="32" bestFit="1" customWidth="1"/>
    <col min="15625" max="15872" width="9.140625" style="32"/>
    <col min="15873" max="15873" width="5.85546875" style="32" customWidth="1"/>
    <col min="15874" max="15874" width="53.5703125" style="32" customWidth="1"/>
    <col min="15875" max="15877" width="14.7109375" style="32" customWidth="1"/>
    <col min="15878" max="15878" width="13.5703125" style="32" bestFit="1" customWidth="1"/>
    <col min="15879" max="15879" width="13.140625" style="32" bestFit="1" customWidth="1"/>
    <col min="15880" max="15880" width="13.5703125" style="32" bestFit="1" customWidth="1"/>
    <col min="15881" max="16128" width="9.140625" style="32"/>
    <col min="16129" max="16129" width="5.85546875" style="32" customWidth="1"/>
    <col min="16130" max="16130" width="53.5703125" style="32" customWidth="1"/>
    <col min="16131" max="16133" width="14.7109375" style="32" customWidth="1"/>
    <col min="16134" max="16134" width="13.5703125" style="32" bestFit="1" customWidth="1"/>
    <col min="16135" max="16135" width="13.140625" style="32" bestFit="1" customWidth="1"/>
    <col min="16136" max="16136" width="13.5703125" style="32" bestFit="1" customWidth="1"/>
    <col min="16137" max="16384" width="9.140625" style="32"/>
  </cols>
  <sheetData>
    <row r="1" spans="1:8" ht="20.25" customHeight="1" x14ac:dyDescent="0.2">
      <c r="B1" s="31" t="s">
        <v>186</v>
      </c>
      <c r="C1" s="31"/>
      <c r="D1" s="31"/>
      <c r="E1" s="31"/>
    </row>
    <row r="2" spans="1:8" ht="57.75" customHeight="1" x14ac:dyDescent="0.2">
      <c r="B2" s="33" t="s">
        <v>32</v>
      </c>
      <c r="C2" s="33"/>
      <c r="D2" s="33"/>
      <c r="E2" s="33"/>
    </row>
    <row r="3" spans="1:8" x14ac:dyDescent="0.2">
      <c r="B3" s="34"/>
    </row>
    <row r="4" spans="1:8" x14ac:dyDescent="0.2">
      <c r="E4" s="35" t="s">
        <v>1</v>
      </c>
    </row>
    <row r="5" spans="1:8" ht="59.45" customHeight="1" x14ac:dyDescent="0.2">
      <c r="A5" s="36" t="s">
        <v>33</v>
      </c>
      <c r="B5" s="37" t="s">
        <v>34</v>
      </c>
      <c r="C5" s="37" t="s">
        <v>35</v>
      </c>
      <c r="D5" s="37" t="s">
        <v>36</v>
      </c>
      <c r="E5" s="37" t="s">
        <v>37</v>
      </c>
    </row>
    <row r="6" spans="1:8" ht="12.75" customHeight="1" x14ac:dyDescent="0.2">
      <c r="A6" s="38">
        <v>1</v>
      </c>
      <c r="B6" s="39" t="s">
        <v>38</v>
      </c>
      <c r="C6" s="39" t="s">
        <v>39</v>
      </c>
      <c r="D6" s="39" t="s">
        <v>40</v>
      </c>
      <c r="E6" s="39" t="s">
        <v>41</v>
      </c>
    </row>
    <row r="7" spans="1:8" x14ac:dyDescent="0.2">
      <c r="A7" s="38"/>
      <c r="B7" s="40" t="s">
        <v>42</v>
      </c>
      <c r="C7" s="41">
        <f>C8+C15+C17+C19+C23+C31+C41+C44+C48+C53+C56+C61+C66+C72+C80+C85+C90+C92+0.1</f>
        <v>153267985.69999999</v>
      </c>
      <c r="D7" s="41">
        <f>D8+D15+D17+D19+D23+D31+D41+D44+D48+D53+D56+D61+D66+D72+D80+D85+D90+D92+0.1</f>
        <v>146244412.40000001</v>
      </c>
      <c r="E7" s="41">
        <f>E8+E15+E17+E19+E23+E31+E41+E44+E48+E53+E56+E61+E66+E72+E80+E85+E90+E92+0.2</f>
        <v>125897805.99999999</v>
      </c>
      <c r="F7" s="42"/>
      <c r="G7" s="42"/>
      <c r="H7" s="42"/>
    </row>
    <row r="8" spans="1:8" ht="42.75" x14ac:dyDescent="0.2">
      <c r="A8" s="43" t="s">
        <v>43</v>
      </c>
      <c r="B8" s="44" t="s">
        <v>44</v>
      </c>
      <c r="C8" s="41">
        <f>SUBTOTAL(9,C9:C14)</f>
        <v>2834957.6</v>
      </c>
      <c r="D8" s="41">
        <f>SUBTOTAL(9,D9:D14)</f>
        <v>1179850.3999999999</v>
      </c>
      <c r="E8" s="41">
        <f>SUBTOTAL(9,E9:E14)</f>
        <v>800289.2</v>
      </c>
    </row>
    <row r="9" spans="1:8" ht="30" x14ac:dyDescent="0.2">
      <c r="A9" s="45" t="s">
        <v>45</v>
      </c>
      <c r="B9" s="46" t="s">
        <v>46</v>
      </c>
      <c r="C9" s="47">
        <v>430171.4</v>
      </c>
      <c r="D9" s="47">
        <v>428975.2</v>
      </c>
      <c r="E9" s="47">
        <v>24908.9</v>
      </c>
    </row>
    <row r="10" spans="1:8" ht="30" x14ac:dyDescent="0.2">
      <c r="A10" s="38" t="s">
        <v>47</v>
      </c>
      <c r="B10" s="46" t="s">
        <v>48</v>
      </c>
      <c r="C10" s="47">
        <v>22641.4</v>
      </c>
      <c r="D10" s="47"/>
      <c r="E10" s="47"/>
    </row>
    <row r="11" spans="1:8" ht="30" x14ac:dyDescent="0.2">
      <c r="A11" s="38" t="s">
        <v>49</v>
      </c>
      <c r="B11" s="46" t="s">
        <v>50</v>
      </c>
      <c r="C11" s="47">
        <v>448206.7</v>
      </c>
      <c r="D11" s="47">
        <v>258659.3</v>
      </c>
      <c r="E11" s="47">
        <v>236580.3</v>
      </c>
    </row>
    <row r="12" spans="1:8" ht="30" x14ac:dyDescent="0.2">
      <c r="A12" s="38" t="s">
        <v>51</v>
      </c>
      <c r="B12" s="46" t="s">
        <v>52</v>
      </c>
      <c r="C12" s="47">
        <v>73303.3</v>
      </c>
      <c r="D12" s="47">
        <v>21807</v>
      </c>
      <c r="E12" s="47"/>
    </row>
    <row r="13" spans="1:8" ht="19.5" customHeight="1" x14ac:dyDescent="0.2">
      <c r="A13" s="38" t="s">
        <v>53</v>
      </c>
      <c r="B13" s="46" t="s">
        <v>54</v>
      </c>
      <c r="C13" s="47">
        <v>1860295.8</v>
      </c>
      <c r="D13" s="47">
        <v>470182.9</v>
      </c>
      <c r="E13" s="47">
        <v>538574</v>
      </c>
    </row>
    <row r="14" spans="1:8" ht="24.75" customHeight="1" x14ac:dyDescent="0.2">
      <c r="A14" s="38" t="s">
        <v>55</v>
      </c>
      <c r="B14" s="46" t="s">
        <v>56</v>
      </c>
      <c r="C14" s="47">
        <v>339</v>
      </c>
      <c r="D14" s="47">
        <v>226</v>
      </c>
      <c r="E14" s="47">
        <v>226</v>
      </c>
    </row>
    <row r="15" spans="1:8" ht="42.75" x14ac:dyDescent="0.2">
      <c r="A15" s="43" t="s">
        <v>57</v>
      </c>
      <c r="B15" s="44" t="s">
        <v>58</v>
      </c>
      <c r="C15" s="41">
        <f>C16</f>
        <v>331101</v>
      </c>
      <c r="D15" s="41">
        <f>D16</f>
        <v>339109</v>
      </c>
      <c r="E15" s="41">
        <f>E16</f>
        <v>314109</v>
      </c>
    </row>
    <row r="16" spans="1:8" x14ac:dyDescent="0.2">
      <c r="A16" s="38" t="s">
        <v>59</v>
      </c>
      <c r="B16" s="46" t="s">
        <v>60</v>
      </c>
      <c r="C16" s="47">
        <v>331101</v>
      </c>
      <c r="D16" s="47">
        <v>339109</v>
      </c>
      <c r="E16" s="47">
        <v>314109</v>
      </c>
    </row>
    <row r="17" spans="1:5" ht="42.75" x14ac:dyDescent="0.2">
      <c r="A17" s="43" t="s">
        <v>61</v>
      </c>
      <c r="B17" s="44" t="s">
        <v>62</v>
      </c>
      <c r="C17" s="41">
        <f>C18</f>
        <v>838474</v>
      </c>
      <c r="D17" s="41">
        <f>D18</f>
        <v>870643.7</v>
      </c>
      <c r="E17" s="41">
        <f>E18</f>
        <v>546138.1</v>
      </c>
    </row>
    <row r="18" spans="1:5" ht="30" x14ac:dyDescent="0.2">
      <c r="A18" s="38" t="s">
        <v>63</v>
      </c>
      <c r="B18" s="46" t="s">
        <v>64</v>
      </c>
      <c r="C18" s="47">
        <v>838474</v>
      </c>
      <c r="D18" s="47">
        <v>870643.7</v>
      </c>
      <c r="E18" s="47">
        <v>546138.1</v>
      </c>
    </row>
    <row r="19" spans="1:5" ht="42.75" x14ac:dyDescent="0.2">
      <c r="A19" s="43" t="s">
        <v>65</v>
      </c>
      <c r="B19" s="44" t="s">
        <v>66</v>
      </c>
      <c r="C19" s="41">
        <f>SUM(C20:C22)</f>
        <v>25437776.800000001</v>
      </c>
      <c r="D19" s="41">
        <f>SUM(D20:D22)</f>
        <v>23999378.599999998</v>
      </c>
      <c r="E19" s="41">
        <f>SUM(E20:E22)</f>
        <v>22122671.400000002</v>
      </c>
    </row>
    <row r="20" spans="1:5" x14ac:dyDescent="0.2">
      <c r="A20" s="38" t="s">
        <v>67</v>
      </c>
      <c r="B20" s="46" t="s">
        <v>68</v>
      </c>
      <c r="C20" s="47">
        <v>24137547.800000001</v>
      </c>
      <c r="D20" s="47">
        <v>23029094.300000001</v>
      </c>
      <c r="E20" s="47">
        <v>21679502.100000001</v>
      </c>
    </row>
    <row r="21" spans="1:5" x14ac:dyDescent="0.2">
      <c r="A21" s="38" t="s">
        <v>69</v>
      </c>
      <c r="B21" s="46" t="s">
        <v>54</v>
      </c>
      <c r="C21" s="47">
        <v>1027325.6</v>
      </c>
      <c r="D21" s="47">
        <v>846652.9</v>
      </c>
      <c r="E21" s="47">
        <v>414733.6</v>
      </c>
    </row>
    <row r="22" spans="1:5" x14ac:dyDescent="0.2">
      <c r="A22" s="38" t="s">
        <v>70</v>
      </c>
      <c r="B22" s="46" t="s">
        <v>71</v>
      </c>
      <c r="C22" s="47">
        <v>272903.40000000002</v>
      </c>
      <c r="D22" s="47">
        <v>123631.4</v>
      </c>
      <c r="E22" s="47">
        <v>28435.7</v>
      </c>
    </row>
    <row r="23" spans="1:5" ht="42.75" x14ac:dyDescent="0.2">
      <c r="A23" s="43" t="s">
        <v>72</v>
      </c>
      <c r="B23" s="44" t="s">
        <v>73</v>
      </c>
      <c r="C23" s="41">
        <f>SUM(C24:C30)</f>
        <v>36099698.600000001</v>
      </c>
      <c r="D23" s="41">
        <f>SUM(D24:D30)</f>
        <v>36325544.399999999</v>
      </c>
      <c r="E23" s="41">
        <f>SUM(E24:E30)</f>
        <v>34697860.799999997</v>
      </c>
    </row>
    <row r="24" spans="1:5" ht="30" x14ac:dyDescent="0.2">
      <c r="A24" s="38" t="s">
        <v>74</v>
      </c>
      <c r="B24" s="46" t="s">
        <v>48</v>
      </c>
      <c r="C24" s="47">
        <v>33003197.699999999</v>
      </c>
      <c r="D24" s="47">
        <v>34616252.299999997</v>
      </c>
      <c r="E24" s="47">
        <v>33860487.299999997</v>
      </c>
    </row>
    <row r="25" spans="1:5" x14ac:dyDescent="0.2">
      <c r="A25" s="38" t="s">
        <v>75</v>
      </c>
      <c r="B25" s="46" t="s">
        <v>54</v>
      </c>
      <c r="C25" s="47">
        <v>2488989.4</v>
      </c>
      <c r="D25" s="47">
        <v>1089883</v>
      </c>
      <c r="E25" s="47">
        <v>221185</v>
      </c>
    </row>
    <row r="26" spans="1:5" x14ac:dyDescent="0.2">
      <c r="A26" s="38" t="s">
        <v>76</v>
      </c>
      <c r="B26" s="46" t="s">
        <v>68</v>
      </c>
      <c r="C26" s="47">
        <v>241855.3</v>
      </c>
      <c r="D26" s="47">
        <v>252393.3</v>
      </c>
      <c r="E26" s="47">
        <v>250293.3</v>
      </c>
    </row>
    <row r="27" spans="1:5" x14ac:dyDescent="0.2">
      <c r="A27" s="38" t="s">
        <v>77</v>
      </c>
      <c r="B27" s="46" t="s">
        <v>78</v>
      </c>
      <c r="C27" s="47">
        <v>170193.9</v>
      </c>
      <c r="D27" s="47">
        <v>170193.9</v>
      </c>
      <c r="E27" s="47">
        <v>170193.9</v>
      </c>
    </row>
    <row r="28" spans="1:5" ht="30" x14ac:dyDescent="0.2">
      <c r="A28" s="38" t="s">
        <v>79</v>
      </c>
      <c r="B28" s="46" t="s">
        <v>80</v>
      </c>
      <c r="C28" s="47">
        <v>160947.20000000001</v>
      </c>
      <c r="D28" s="47">
        <v>160947.20000000001</v>
      </c>
      <c r="E28" s="47">
        <v>160589.9</v>
      </c>
    </row>
    <row r="29" spans="1:5" ht="30" x14ac:dyDescent="0.2">
      <c r="A29" s="38" t="s">
        <v>81</v>
      </c>
      <c r="B29" s="46" t="s">
        <v>82</v>
      </c>
      <c r="C29" s="47">
        <v>22149.9</v>
      </c>
      <c r="D29" s="47">
        <v>23509.7</v>
      </c>
      <c r="E29" s="47">
        <v>23509.7</v>
      </c>
    </row>
    <row r="30" spans="1:5" ht="30" x14ac:dyDescent="0.2">
      <c r="A30" s="38" t="s">
        <v>83</v>
      </c>
      <c r="B30" s="46" t="s">
        <v>84</v>
      </c>
      <c r="C30" s="47">
        <v>12365.2</v>
      </c>
      <c r="D30" s="47">
        <v>12365</v>
      </c>
      <c r="E30" s="47">
        <v>11601.7</v>
      </c>
    </row>
    <row r="31" spans="1:5" ht="42.75" x14ac:dyDescent="0.2">
      <c r="A31" s="43" t="s">
        <v>85</v>
      </c>
      <c r="B31" s="44" t="s">
        <v>86</v>
      </c>
      <c r="C31" s="41">
        <f>SUM(C32:C40)</f>
        <v>22960378.099999998</v>
      </c>
      <c r="D31" s="41">
        <f>SUM(D32:D40)</f>
        <v>23814605.499999996</v>
      </c>
      <c r="E31" s="41">
        <f>SUM(E32:E40)</f>
        <v>19812698.299999997</v>
      </c>
    </row>
    <row r="32" spans="1:5" ht="30" x14ac:dyDescent="0.2">
      <c r="A32" s="38" t="s">
        <v>87</v>
      </c>
      <c r="B32" s="46" t="s">
        <v>80</v>
      </c>
      <c r="C32" s="47">
        <v>16510942.199999999</v>
      </c>
      <c r="D32" s="47">
        <v>17279950.199999999</v>
      </c>
      <c r="E32" s="47">
        <v>13105258.9</v>
      </c>
    </row>
    <row r="33" spans="1:5" x14ac:dyDescent="0.2">
      <c r="A33" s="38" t="s">
        <v>88</v>
      </c>
      <c r="B33" s="46" t="s">
        <v>89</v>
      </c>
      <c r="C33" s="47">
        <v>3613305.5</v>
      </c>
      <c r="D33" s="47">
        <v>3703828.9</v>
      </c>
      <c r="E33" s="47">
        <v>3888469.9</v>
      </c>
    </row>
    <row r="34" spans="1:5" ht="30" x14ac:dyDescent="0.2">
      <c r="A34" s="38" t="s">
        <v>90</v>
      </c>
      <c r="B34" s="46" t="s">
        <v>48</v>
      </c>
      <c r="C34" s="47">
        <v>2781426.9</v>
      </c>
      <c r="D34" s="47">
        <v>2783034.1</v>
      </c>
      <c r="E34" s="47">
        <v>2770257.7</v>
      </c>
    </row>
    <row r="35" spans="1:5" x14ac:dyDescent="0.2">
      <c r="A35" s="38" t="s">
        <v>91</v>
      </c>
      <c r="B35" s="46" t="s">
        <v>68</v>
      </c>
      <c r="C35" s="47">
        <v>34942</v>
      </c>
      <c r="D35" s="47">
        <v>36057</v>
      </c>
      <c r="E35" s="47">
        <v>37033</v>
      </c>
    </row>
    <row r="36" spans="1:5" x14ac:dyDescent="0.2">
      <c r="A36" s="38" t="s">
        <v>92</v>
      </c>
      <c r="B36" s="46" t="s">
        <v>78</v>
      </c>
      <c r="C36" s="47">
        <v>18440.599999999999</v>
      </c>
      <c r="D36" s="47">
        <v>10640.4</v>
      </c>
      <c r="E36" s="47">
        <v>10640.4</v>
      </c>
    </row>
    <row r="37" spans="1:5" ht="30" x14ac:dyDescent="0.2">
      <c r="A37" s="48" t="s">
        <v>93</v>
      </c>
      <c r="B37" s="46" t="s">
        <v>64</v>
      </c>
      <c r="C37" s="47">
        <v>642.9</v>
      </c>
      <c r="D37" s="47">
        <v>642.9</v>
      </c>
      <c r="E37" s="47">
        <v>642.9</v>
      </c>
    </row>
    <row r="38" spans="1:5" ht="30" x14ac:dyDescent="0.2">
      <c r="A38" s="38" t="s">
        <v>94</v>
      </c>
      <c r="B38" s="46" t="s">
        <v>95</v>
      </c>
      <c r="C38" s="47">
        <v>395.5</v>
      </c>
      <c r="D38" s="47">
        <v>169.5</v>
      </c>
      <c r="E38" s="47">
        <v>169.5</v>
      </c>
    </row>
    <row r="39" spans="1:5" ht="30" x14ac:dyDescent="0.2">
      <c r="A39" s="38" t="s">
        <v>96</v>
      </c>
      <c r="B39" s="46" t="s">
        <v>97</v>
      </c>
      <c r="C39" s="47">
        <v>113</v>
      </c>
      <c r="D39" s="47">
        <v>113</v>
      </c>
      <c r="E39" s="47">
        <v>56.5</v>
      </c>
    </row>
    <row r="40" spans="1:5" x14ac:dyDescent="0.2">
      <c r="A40" s="38" t="s">
        <v>98</v>
      </c>
      <c r="B40" s="46" t="s">
        <v>54</v>
      </c>
      <c r="C40" s="47">
        <v>169.5</v>
      </c>
      <c r="D40" s="47">
        <v>169.5</v>
      </c>
      <c r="E40" s="47">
        <v>169.5</v>
      </c>
    </row>
    <row r="41" spans="1:5" ht="42.75" x14ac:dyDescent="0.2">
      <c r="A41" s="43" t="s">
        <v>99</v>
      </c>
      <c r="B41" s="44" t="s">
        <v>100</v>
      </c>
      <c r="C41" s="41">
        <f>SUM(C42:C43)</f>
        <v>2911333</v>
      </c>
      <c r="D41" s="41">
        <f>SUM(D42:D43)</f>
        <v>2707262.3</v>
      </c>
      <c r="E41" s="41">
        <f>SUM(E42:E43)</f>
        <v>2069186.2</v>
      </c>
    </row>
    <row r="42" spans="1:5" ht="30" x14ac:dyDescent="0.2">
      <c r="A42" s="38" t="s">
        <v>101</v>
      </c>
      <c r="B42" s="46" t="s">
        <v>95</v>
      </c>
      <c r="C42" s="47">
        <v>1607299.3</v>
      </c>
      <c r="D42" s="47">
        <v>1692158</v>
      </c>
      <c r="E42" s="47">
        <v>1469186.2</v>
      </c>
    </row>
    <row r="43" spans="1:5" x14ac:dyDescent="0.2">
      <c r="A43" s="38" t="s">
        <v>102</v>
      </c>
      <c r="B43" s="46" t="s">
        <v>54</v>
      </c>
      <c r="C43" s="47">
        <v>1304033.7</v>
      </c>
      <c r="D43" s="47">
        <v>1015104.3</v>
      </c>
      <c r="E43" s="47">
        <v>600000</v>
      </c>
    </row>
    <row r="44" spans="1:5" ht="42.75" x14ac:dyDescent="0.2">
      <c r="A44" s="43" t="s">
        <v>103</v>
      </c>
      <c r="B44" s="44" t="s">
        <v>104</v>
      </c>
      <c r="C44" s="41">
        <f>SUM(C45:C47)</f>
        <v>4081662.4</v>
      </c>
      <c r="D44" s="41">
        <f>SUM(D45:D47)</f>
        <v>2574251.2000000002</v>
      </c>
      <c r="E44" s="41">
        <f>SUM(E45:E47)</f>
        <v>2357173.5</v>
      </c>
    </row>
    <row r="45" spans="1:5" x14ac:dyDescent="0.2">
      <c r="A45" s="38" t="s">
        <v>105</v>
      </c>
      <c r="B45" s="46" t="s">
        <v>78</v>
      </c>
      <c r="C45" s="47">
        <v>2897732.9</v>
      </c>
      <c r="D45" s="47">
        <v>2132874</v>
      </c>
      <c r="E45" s="47">
        <v>2105420.2000000002</v>
      </c>
    </row>
    <row r="46" spans="1:5" x14ac:dyDescent="0.2">
      <c r="A46" s="38" t="s">
        <v>106</v>
      </c>
      <c r="B46" s="46" t="s">
        <v>54</v>
      </c>
      <c r="C46" s="47">
        <v>1181929.5</v>
      </c>
      <c r="D46" s="47">
        <v>439377.2</v>
      </c>
      <c r="E46" s="47">
        <v>249753.3</v>
      </c>
    </row>
    <row r="47" spans="1:5" ht="30" x14ac:dyDescent="0.2">
      <c r="A47" s="38" t="s">
        <v>107</v>
      </c>
      <c r="B47" s="46" t="s">
        <v>108</v>
      </c>
      <c r="C47" s="47">
        <v>2000</v>
      </c>
      <c r="D47" s="47">
        <v>2000</v>
      </c>
      <c r="E47" s="47">
        <v>2000</v>
      </c>
    </row>
    <row r="48" spans="1:5" ht="57" x14ac:dyDescent="0.2">
      <c r="A48" s="43" t="s">
        <v>109</v>
      </c>
      <c r="B48" s="44" t="s">
        <v>110</v>
      </c>
      <c r="C48" s="41">
        <f>SUM(C49:C52)</f>
        <v>9014270.5999999996</v>
      </c>
      <c r="D48" s="41">
        <f>SUM(D49:D52)</f>
        <v>6617811.9000000004</v>
      </c>
      <c r="E48" s="41">
        <f>SUM(E49:E52)</f>
        <v>5451957.6999999993</v>
      </c>
    </row>
    <row r="49" spans="1:5" x14ac:dyDescent="0.2">
      <c r="A49" s="38" t="s">
        <v>111</v>
      </c>
      <c r="B49" s="46" t="s">
        <v>54</v>
      </c>
      <c r="C49" s="47">
        <v>5927618.7999999998</v>
      </c>
      <c r="D49" s="47">
        <v>4187793.5</v>
      </c>
      <c r="E49" s="47">
        <v>3406820.8</v>
      </c>
    </row>
    <row r="50" spans="1:5" ht="30" x14ac:dyDescent="0.2">
      <c r="A50" s="38" t="s">
        <v>112</v>
      </c>
      <c r="B50" s="46" t="s">
        <v>113</v>
      </c>
      <c r="C50" s="47">
        <v>2623071.7999999998</v>
      </c>
      <c r="D50" s="47">
        <v>2427438.4</v>
      </c>
      <c r="E50" s="47">
        <v>2042556.9</v>
      </c>
    </row>
    <row r="51" spans="1:5" ht="30" x14ac:dyDescent="0.2">
      <c r="A51" s="38" t="s">
        <v>114</v>
      </c>
      <c r="B51" s="46" t="s">
        <v>115</v>
      </c>
      <c r="C51" s="47">
        <v>461000</v>
      </c>
      <c r="D51" s="47"/>
      <c r="E51" s="47"/>
    </row>
    <row r="52" spans="1:5" ht="30" x14ac:dyDescent="0.2">
      <c r="A52" s="38" t="s">
        <v>116</v>
      </c>
      <c r="B52" s="46" t="s">
        <v>117</v>
      </c>
      <c r="C52" s="47">
        <v>2580</v>
      </c>
      <c r="D52" s="47">
        <v>2580</v>
      </c>
      <c r="E52" s="47">
        <v>2580</v>
      </c>
    </row>
    <row r="53" spans="1:5" ht="71.25" x14ac:dyDescent="0.2">
      <c r="A53" s="43" t="s">
        <v>118</v>
      </c>
      <c r="B53" s="44" t="s">
        <v>119</v>
      </c>
      <c r="C53" s="41">
        <f>SUM(C54:C55)</f>
        <v>10078839.300000001</v>
      </c>
      <c r="D53" s="41">
        <f>SUM(D54:D55)</f>
        <v>9035560.4000000004</v>
      </c>
      <c r="E53" s="41">
        <f>SUM(E54:E55)</f>
        <v>6614948.5</v>
      </c>
    </row>
    <row r="54" spans="1:5" ht="30" x14ac:dyDescent="0.2">
      <c r="A54" s="38" t="s">
        <v>120</v>
      </c>
      <c r="B54" s="46" t="s">
        <v>52</v>
      </c>
      <c r="C54" s="47">
        <v>6456131.2999999998</v>
      </c>
      <c r="D54" s="47">
        <v>5651598.4000000004</v>
      </c>
      <c r="E54" s="47">
        <v>4277335.5</v>
      </c>
    </row>
    <row r="55" spans="1:5" ht="30" x14ac:dyDescent="0.2">
      <c r="A55" s="38" t="s">
        <v>121</v>
      </c>
      <c r="B55" s="46" t="s">
        <v>113</v>
      </c>
      <c r="C55" s="47">
        <v>3622708</v>
      </c>
      <c r="D55" s="47">
        <v>3383962</v>
      </c>
      <c r="E55" s="47">
        <v>2337613</v>
      </c>
    </row>
    <row r="56" spans="1:5" ht="28.5" x14ac:dyDescent="0.2">
      <c r="A56" s="43" t="s">
        <v>122</v>
      </c>
      <c r="B56" s="44" t="s">
        <v>123</v>
      </c>
      <c r="C56" s="41">
        <f>SUM(C57:C60)</f>
        <v>2481578.9</v>
      </c>
      <c r="D56" s="41">
        <f>SUM(D57:D60)</f>
        <v>2437056.2999999998</v>
      </c>
      <c r="E56" s="41">
        <f>SUM(E57:E60)</f>
        <v>2440931.7999999998</v>
      </c>
    </row>
    <row r="57" spans="1:5" ht="30" x14ac:dyDescent="0.2">
      <c r="A57" s="38" t="s">
        <v>124</v>
      </c>
      <c r="B57" s="46" t="s">
        <v>82</v>
      </c>
      <c r="C57" s="47">
        <v>2257366.9</v>
      </c>
      <c r="D57" s="47">
        <v>2195196.2999999998</v>
      </c>
      <c r="E57" s="47">
        <v>2195774.5</v>
      </c>
    </row>
    <row r="58" spans="1:5" x14ac:dyDescent="0.2">
      <c r="A58" s="38" t="s">
        <v>125</v>
      </c>
      <c r="B58" s="46" t="s">
        <v>71</v>
      </c>
      <c r="C58" s="47">
        <v>143183.1</v>
      </c>
      <c r="D58" s="47">
        <v>157660.5</v>
      </c>
      <c r="E58" s="47">
        <v>157660.5</v>
      </c>
    </row>
    <row r="59" spans="1:5" ht="30" x14ac:dyDescent="0.2">
      <c r="A59" s="38" t="s">
        <v>126</v>
      </c>
      <c r="B59" s="46" t="s">
        <v>127</v>
      </c>
      <c r="C59" s="47">
        <v>79263.399999999994</v>
      </c>
      <c r="D59" s="47">
        <v>82434</v>
      </c>
      <c r="E59" s="47">
        <v>85731.3</v>
      </c>
    </row>
    <row r="60" spans="1:5" ht="30" x14ac:dyDescent="0.2">
      <c r="A60" s="38" t="s">
        <v>128</v>
      </c>
      <c r="B60" s="46" t="s">
        <v>129</v>
      </c>
      <c r="C60" s="47">
        <v>1765.5</v>
      </c>
      <c r="D60" s="47">
        <v>1765.5</v>
      </c>
      <c r="E60" s="47">
        <v>1765.5</v>
      </c>
    </row>
    <row r="61" spans="1:5" ht="42.75" x14ac:dyDescent="0.2">
      <c r="A61" s="43" t="s">
        <v>130</v>
      </c>
      <c r="B61" s="44" t="s">
        <v>131</v>
      </c>
      <c r="C61" s="41">
        <f>SUM(C62:C65)</f>
        <v>2545605.1</v>
      </c>
      <c r="D61" s="41">
        <f>SUM(D62:D65)</f>
        <v>2524743.9</v>
      </c>
      <c r="E61" s="41">
        <f>SUM(E62:E65)</f>
        <v>1975389</v>
      </c>
    </row>
    <row r="62" spans="1:5" ht="30" x14ac:dyDescent="0.2">
      <c r="A62" s="38" t="s">
        <v>132</v>
      </c>
      <c r="B62" s="46" t="s">
        <v>133</v>
      </c>
      <c r="C62" s="47">
        <v>435386</v>
      </c>
      <c r="D62" s="47">
        <v>298963</v>
      </c>
      <c r="E62" s="47">
        <v>300080</v>
      </c>
    </row>
    <row r="63" spans="1:5" ht="30" x14ac:dyDescent="0.2">
      <c r="A63" s="38" t="s">
        <v>134</v>
      </c>
      <c r="B63" s="46" t="s">
        <v>135</v>
      </c>
      <c r="C63" s="47">
        <v>1921706.1</v>
      </c>
      <c r="D63" s="47">
        <v>2036920.8</v>
      </c>
      <c r="E63" s="47">
        <v>1485671.4</v>
      </c>
    </row>
    <row r="64" spans="1:5" ht="45" x14ac:dyDescent="0.2">
      <c r="A64" s="38" t="s">
        <v>136</v>
      </c>
      <c r="B64" s="46" t="s">
        <v>137</v>
      </c>
      <c r="C64" s="47">
        <v>103987.6</v>
      </c>
      <c r="D64" s="47">
        <v>109582.5</v>
      </c>
      <c r="E64" s="47">
        <v>107138.5</v>
      </c>
    </row>
    <row r="65" spans="1:5" ht="30" x14ac:dyDescent="0.2">
      <c r="A65" s="38" t="s">
        <v>138</v>
      </c>
      <c r="B65" s="46" t="s">
        <v>97</v>
      </c>
      <c r="C65" s="47">
        <v>84525.4</v>
      </c>
      <c r="D65" s="47">
        <v>79277.600000000006</v>
      </c>
      <c r="E65" s="47">
        <v>82499.100000000006</v>
      </c>
    </row>
    <row r="66" spans="1:5" ht="42.75" x14ac:dyDescent="0.2">
      <c r="A66" s="43" t="s">
        <v>139</v>
      </c>
      <c r="B66" s="44" t="s">
        <v>140</v>
      </c>
      <c r="C66" s="41">
        <f>SUM(C67:C71)</f>
        <v>3022466.3000000003</v>
      </c>
      <c r="D66" s="41">
        <f>SUM(D67:D71)</f>
        <v>2868155.6000000006</v>
      </c>
      <c r="E66" s="41">
        <f>SUM(E67:E71)</f>
        <v>2914964.8000000003</v>
      </c>
    </row>
    <row r="67" spans="1:5" ht="30" x14ac:dyDescent="0.2">
      <c r="A67" s="38" t="s">
        <v>141</v>
      </c>
      <c r="B67" s="46" t="s">
        <v>84</v>
      </c>
      <c r="C67" s="47">
        <v>1382269.5</v>
      </c>
      <c r="D67" s="47">
        <v>1462032.1</v>
      </c>
      <c r="E67" s="47">
        <v>1503585.5</v>
      </c>
    </row>
    <row r="68" spans="1:5" x14ac:dyDescent="0.2">
      <c r="A68" s="38" t="s">
        <v>142</v>
      </c>
      <c r="B68" s="46" t="s">
        <v>71</v>
      </c>
      <c r="C68" s="47">
        <v>1421331.2</v>
      </c>
      <c r="D68" s="47">
        <v>1185270.8</v>
      </c>
      <c r="E68" s="47">
        <v>1197633.5</v>
      </c>
    </row>
    <row r="69" spans="1:5" ht="30" x14ac:dyDescent="0.2">
      <c r="A69" s="38" t="s">
        <v>143</v>
      </c>
      <c r="B69" s="46" t="s">
        <v>108</v>
      </c>
      <c r="C69" s="47">
        <v>170158.6</v>
      </c>
      <c r="D69" s="47">
        <v>170158.6</v>
      </c>
      <c r="E69" s="47">
        <v>161179.70000000001</v>
      </c>
    </row>
    <row r="70" spans="1:5" ht="30" x14ac:dyDescent="0.2">
      <c r="A70" s="38" t="s">
        <v>144</v>
      </c>
      <c r="B70" s="46" t="s">
        <v>145</v>
      </c>
      <c r="C70" s="47">
        <v>47355</v>
      </c>
      <c r="D70" s="47">
        <v>49288</v>
      </c>
      <c r="E70" s="47">
        <v>51160</v>
      </c>
    </row>
    <row r="71" spans="1:5" x14ac:dyDescent="0.2">
      <c r="A71" s="38" t="s">
        <v>146</v>
      </c>
      <c r="B71" s="46" t="s">
        <v>147</v>
      </c>
      <c r="C71" s="47">
        <v>1352</v>
      </c>
      <c r="D71" s="47">
        <v>1406.1</v>
      </c>
      <c r="E71" s="47">
        <v>1406.1</v>
      </c>
    </row>
    <row r="72" spans="1:5" ht="42.75" x14ac:dyDescent="0.2">
      <c r="A72" s="43" t="s">
        <v>148</v>
      </c>
      <c r="B72" s="44" t="s">
        <v>149</v>
      </c>
      <c r="C72" s="41">
        <f>SUM(C73:C79)</f>
        <v>2728992.9000000004</v>
      </c>
      <c r="D72" s="41">
        <f>SUM(D73:D79)</f>
        <v>2602789.6</v>
      </c>
      <c r="E72" s="41">
        <f>SUM(E73:E79)</f>
        <v>1756190.1</v>
      </c>
    </row>
    <row r="73" spans="1:5" ht="30" x14ac:dyDescent="0.2">
      <c r="A73" s="38" t="s">
        <v>150</v>
      </c>
      <c r="B73" s="46" t="s">
        <v>84</v>
      </c>
      <c r="C73" s="47">
        <v>1638665.3</v>
      </c>
      <c r="D73" s="47">
        <v>1648087.3</v>
      </c>
      <c r="E73" s="47">
        <v>955458.6</v>
      </c>
    </row>
    <row r="74" spans="1:5" ht="30" x14ac:dyDescent="0.2">
      <c r="A74" s="38" t="s">
        <v>151</v>
      </c>
      <c r="B74" s="46" t="s">
        <v>129</v>
      </c>
      <c r="C74" s="47">
        <v>801772.3</v>
      </c>
      <c r="D74" s="47">
        <v>764379.8</v>
      </c>
      <c r="E74" s="47">
        <v>718120.5</v>
      </c>
    </row>
    <row r="75" spans="1:5" x14ac:dyDescent="0.2">
      <c r="A75" s="48" t="s">
        <v>152</v>
      </c>
      <c r="B75" s="46" t="s">
        <v>54</v>
      </c>
      <c r="C75" s="47">
        <v>194223</v>
      </c>
      <c r="D75" s="47">
        <v>121760.5</v>
      </c>
      <c r="E75" s="47"/>
    </row>
    <row r="76" spans="1:5" ht="30" x14ac:dyDescent="0.2">
      <c r="A76" s="38" t="s">
        <v>153</v>
      </c>
      <c r="B76" s="46" t="s">
        <v>115</v>
      </c>
      <c r="C76" s="47">
        <v>42202.7</v>
      </c>
      <c r="D76" s="47">
        <v>14995</v>
      </c>
      <c r="E76" s="47">
        <v>29044</v>
      </c>
    </row>
    <row r="77" spans="1:5" ht="30" x14ac:dyDescent="0.2">
      <c r="A77" s="38" t="s">
        <v>154</v>
      </c>
      <c r="B77" s="46" t="s">
        <v>117</v>
      </c>
      <c r="C77" s="47">
        <v>44969.599999999999</v>
      </c>
      <c r="D77" s="47">
        <v>46407</v>
      </c>
      <c r="E77" s="47">
        <v>46407</v>
      </c>
    </row>
    <row r="78" spans="1:5" ht="30" x14ac:dyDescent="0.2">
      <c r="A78" s="38" t="s">
        <v>155</v>
      </c>
      <c r="B78" s="46" t="s">
        <v>48</v>
      </c>
      <c r="C78" s="47">
        <v>4160</v>
      </c>
      <c r="D78" s="47">
        <v>4160</v>
      </c>
      <c r="E78" s="47">
        <v>4160</v>
      </c>
    </row>
    <row r="79" spans="1:5" ht="30" x14ac:dyDescent="0.2">
      <c r="A79" s="38" t="s">
        <v>156</v>
      </c>
      <c r="B79" s="46" t="s">
        <v>108</v>
      </c>
      <c r="C79" s="47">
        <v>3000</v>
      </c>
      <c r="D79" s="47">
        <v>3000</v>
      </c>
      <c r="E79" s="47">
        <v>3000</v>
      </c>
    </row>
    <row r="80" spans="1:5" ht="42.75" x14ac:dyDescent="0.2">
      <c r="A80" s="43" t="s">
        <v>157</v>
      </c>
      <c r="B80" s="44" t="s">
        <v>158</v>
      </c>
      <c r="C80" s="41">
        <f>SUM(C81:C84)</f>
        <v>15273459.1</v>
      </c>
      <c r="D80" s="41">
        <f>SUM(D81:D84)</f>
        <v>16514958.6</v>
      </c>
      <c r="E80" s="41">
        <f>SUM(E81:E84)</f>
        <v>11072324.800000001</v>
      </c>
    </row>
    <row r="81" spans="1:5" ht="30" x14ac:dyDescent="0.2">
      <c r="A81" s="38" t="s">
        <v>159</v>
      </c>
      <c r="B81" s="46" t="s">
        <v>46</v>
      </c>
      <c r="C81" s="47">
        <v>14742353.4</v>
      </c>
      <c r="D81" s="47">
        <v>16009945.1</v>
      </c>
      <c r="E81" s="47">
        <v>10947555.1</v>
      </c>
    </row>
    <row r="82" spans="1:5" x14ac:dyDescent="0.2">
      <c r="A82" s="38" t="s">
        <v>160</v>
      </c>
      <c r="B82" s="46" t="s">
        <v>89</v>
      </c>
      <c r="C82" s="47">
        <v>431856.7</v>
      </c>
      <c r="D82" s="47">
        <v>494328.8</v>
      </c>
      <c r="E82" s="47">
        <v>113659.8</v>
      </c>
    </row>
    <row r="83" spans="1:5" ht="30" x14ac:dyDescent="0.2">
      <c r="A83" s="38" t="s">
        <v>161</v>
      </c>
      <c r="B83" s="46" t="s">
        <v>162</v>
      </c>
      <c r="C83" s="47">
        <v>12796</v>
      </c>
      <c r="D83" s="47">
        <v>10684.7</v>
      </c>
      <c r="E83" s="47">
        <v>11109.9</v>
      </c>
    </row>
    <row r="84" spans="1:5" x14ac:dyDescent="0.2">
      <c r="A84" s="48" t="s">
        <v>163</v>
      </c>
      <c r="B84" s="46" t="s">
        <v>164</v>
      </c>
      <c r="C84" s="47">
        <v>86453</v>
      </c>
      <c r="D84" s="47"/>
      <c r="E84" s="47"/>
    </row>
    <row r="85" spans="1:5" ht="42.75" x14ac:dyDescent="0.2">
      <c r="A85" s="43" t="s">
        <v>165</v>
      </c>
      <c r="B85" s="44" t="s">
        <v>166</v>
      </c>
      <c r="C85" s="41">
        <f>SUM(C86:C89)</f>
        <v>5269852.0999999996</v>
      </c>
      <c r="D85" s="41">
        <f>SUM(D86:D89)</f>
        <v>5446636.2999999998</v>
      </c>
      <c r="E85" s="41">
        <f>SUM(E86:E89)</f>
        <v>4618316.7</v>
      </c>
    </row>
    <row r="86" spans="1:5" ht="30" x14ac:dyDescent="0.2">
      <c r="A86" s="38" t="s">
        <v>167</v>
      </c>
      <c r="B86" s="46" t="s">
        <v>50</v>
      </c>
      <c r="C86" s="47">
        <v>4706780.0999999996</v>
      </c>
      <c r="D86" s="47">
        <v>4793975.3</v>
      </c>
      <c r="E86" s="47">
        <v>4019952.7</v>
      </c>
    </row>
    <row r="87" spans="1:5" x14ac:dyDescent="0.2">
      <c r="A87" s="38" t="s">
        <v>168</v>
      </c>
      <c r="B87" s="46" t="s">
        <v>54</v>
      </c>
      <c r="C87" s="47">
        <v>16252</v>
      </c>
      <c r="D87" s="47"/>
      <c r="E87" s="47"/>
    </row>
    <row r="88" spans="1:5" x14ac:dyDescent="0.2">
      <c r="A88" s="38" t="s">
        <v>169</v>
      </c>
      <c r="B88" s="46" t="s">
        <v>56</v>
      </c>
      <c r="C88" s="47">
        <v>543969</v>
      </c>
      <c r="D88" s="47">
        <v>650661</v>
      </c>
      <c r="E88" s="47">
        <v>598364</v>
      </c>
    </row>
    <row r="89" spans="1:5" ht="30" x14ac:dyDescent="0.2">
      <c r="A89" s="38" t="s">
        <v>170</v>
      </c>
      <c r="B89" s="46" t="s">
        <v>115</v>
      </c>
      <c r="C89" s="47">
        <v>2851</v>
      </c>
      <c r="D89" s="47">
        <v>2000</v>
      </c>
      <c r="E89" s="47"/>
    </row>
    <row r="90" spans="1:5" ht="57" x14ac:dyDescent="0.2">
      <c r="A90" s="43" t="s">
        <v>171</v>
      </c>
      <c r="B90" s="44" t="s">
        <v>172</v>
      </c>
      <c r="C90" s="41">
        <f>C91</f>
        <v>5367560.4000000004</v>
      </c>
      <c r="D90" s="41">
        <f>D91</f>
        <v>5517182.7000000002</v>
      </c>
      <c r="E90" s="41">
        <f>E91</f>
        <v>5469973.2999999998</v>
      </c>
    </row>
    <row r="91" spans="1:5" x14ac:dyDescent="0.2">
      <c r="A91" s="38" t="s">
        <v>173</v>
      </c>
      <c r="B91" s="46" t="s">
        <v>174</v>
      </c>
      <c r="C91" s="47">
        <v>5367560.4000000004</v>
      </c>
      <c r="D91" s="47">
        <v>5517182.7000000002</v>
      </c>
      <c r="E91" s="47">
        <v>5469973.2999999998</v>
      </c>
    </row>
    <row r="92" spans="1:5" ht="42.75" x14ac:dyDescent="0.2">
      <c r="A92" s="43" t="s">
        <v>175</v>
      </c>
      <c r="B92" s="44" t="s">
        <v>176</v>
      </c>
      <c r="C92" s="41">
        <f>SUM(C93:C100)</f>
        <v>1989979.4</v>
      </c>
      <c r="D92" s="41">
        <f>SUM(D93:D100)</f>
        <v>868871.9</v>
      </c>
      <c r="E92" s="41">
        <f>SUM(E93:E100)</f>
        <v>862682.60000000009</v>
      </c>
    </row>
    <row r="93" spans="1:5" ht="45" x14ac:dyDescent="0.2">
      <c r="A93" s="38" t="s">
        <v>177</v>
      </c>
      <c r="B93" s="46" t="s">
        <v>178</v>
      </c>
      <c r="C93" s="47">
        <v>550706.80000000005</v>
      </c>
      <c r="D93" s="47">
        <v>91766.399999999994</v>
      </c>
      <c r="E93" s="47">
        <v>91766.399999999994</v>
      </c>
    </row>
    <row r="94" spans="1:5" x14ac:dyDescent="0.2">
      <c r="A94" s="38" t="s">
        <v>179</v>
      </c>
      <c r="B94" s="46" t="s">
        <v>147</v>
      </c>
      <c r="C94" s="47">
        <v>549518.19999999995</v>
      </c>
      <c r="D94" s="47">
        <v>552731.9</v>
      </c>
      <c r="E94" s="47">
        <v>552731.9</v>
      </c>
    </row>
    <row r="95" spans="1:5" x14ac:dyDescent="0.2">
      <c r="A95" s="38" t="s">
        <v>180</v>
      </c>
      <c r="B95" s="46" t="s">
        <v>174</v>
      </c>
      <c r="C95" s="47">
        <v>506687</v>
      </c>
      <c r="D95" s="47"/>
      <c r="E95" s="47"/>
    </row>
    <row r="96" spans="1:5" x14ac:dyDescent="0.2">
      <c r="A96" s="38" t="s">
        <v>181</v>
      </c>
      <c r="B96" s="46" t="s">
        <v>54</v>
      </c>
      <c r="C96" s="47">
        <v>118618</v>
      </c>
      <c r="D96" s="47"/>
      <c r="E96" s="47"/>
    </row>
    <row r="97" spans="1:5" ht="30" x14ac:dyDescent="0.2">
      <c r="A97" s="38" t="s">
        <v>182</v>
      </c>
      <c r="B97" s="46" t="s">
        <v>127</v>
      </c>
      <c r="C97" s="47">
        <v>228948.4</v>
      </c>
      <c r="D97" s="47">
        <v>188235.2</v>
      </c>
      <c r="E97" s="47">
        <v>184937.9</v>
      </c>
    </row>
    <row r="98" spans="1:5" ht="30" x14ac:dyDescent="0.2">
      <c r="A98" s="38" t="s">
        <v>183</v>
      </c>
      <c r="B98" s="46" t="s">
        <v>108</v>
      </c>
      <c r="C98" s="47">
        <v>19492</v>
      </c>
      <c r="D98" s="47">
        <v>20129.400000000001</v>
      </c>
      <c r="E98" s="47">
        <v>17237.400000000001</v>
      </c>
    </row>
    <row r="99" spans="1:5" x14ac:dyDescent="0.2">
      <c r="A99" s="38" t="s">
        <v>184</v>
      </c>
      <c r="B99" s="46" t="s">
        <v>78</v>
      </c>
      <c r="C99" s="47">
        <v>9408</v>
      </c>
      <c r="D99" s="47">
        <v>9408</v>
      </c>
      <c r="E99" s="47">
        <v>9408</v>
      </c>
    </row>
    <row r="100" spans="1:5" ht="30" x14ac:dyDescent="0.2">
      <c r="A100" s="38" t="s">
        <v>185</v>
      </c>
      <c r="B100" s="46" t="s">
        <v>48</v>
      </c>
      <c r="C100" s="47">
        <v>6601</v>
      </c>
      <c r="D100" s="47">
        <v>6601</v>
      </c>
      <c r="E100" s="47">
        <v>6601</v>
      </c>
    </row>
  </sheetData>
  <autoFilter ref="A5:E7">
    <filterColumn colId="1">
      <customFilters and="1">
        <customFilter val="**"/>
      </customFilters>
    </filterColumn>
  </autoFilter>
  <mergeCells count="2">
    <mergeCell ref="B2:E2"/>
    <mergeCell ref="B1:E1"/>
  </mergeCells>
  <pageMargins left="0.78740157480314965" right="0.39370078740157483" top="0.78740157480314965" bottom="0.78740157480314965" header="0" footer="0"/>
  <pageSetup paperSize="9" scale="89" fitToHeight="0" orientation="portrait" r:id="rId1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для НИФИ</vt:lpstr>
      <vt:lpstr>Планирование расходов</vt:lpstr>
      <vt:lpstr>Лист1</vt:lpstr>
      <vt:lpstr>'для НИФИ'!Заголовки_для_печати</vt:lpstr>
      <vt:lpstr>'Планирование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Темразян Сабина Арменовна</dc:creator>
  <dc:description>POI HSSF rep:2.37.2.167</dc:description>
  <cp:lastModifiedBy>Елена Александровна Павлова</cp:lastModifiedBy>
  <cp:lastPrinted>2020-10-14T07:31:43Z</cp:lastPrinted>
  <dcterms:created xsi:type="dcterms:W3CDTF">2015-12-02T08:58:21Z</dcterms:created>
  <dcterms:modified xsi:type="dcterms:W3CDTF">2020-10-14T07:31:58Z</dcterms:modified>
</cp:coreProperties>
</file>