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0" windowWidth="20250" windowHeight="11355"/>
  </bookViews>
  <sheets>
    <sheet name="Приложение 2 " sheetId="9" r:id="rId1"/>
    <sheet name="Приложение 3" sheetId="11" r:id="rId2"/>
    <sheet name="Приложение 4" sheetId="13" r:id="rId3"/>
    <sheet name="Приложение 5" sheetId="14" r:id="rId4"/>
    <sheet name="Приложение 6 " sheetId="12" r:id="rId5"/>
  </sheets>
  <definedNames>
    <definedName name="_xlnm.Print_Area" localSheetId="4">'Приложение 6 '!$A$1:$N$31</definedName>
  </definedNames>
  <calcPr calcId="145621"/>
</workbook>
</file>

<file path=xl/calcChain.xml><?xml version="1.0" encoding="utf-8"?>
<calcChain xmlns="http://schemas.openxmlformats.org/spreadsheetml/2006/main">
  <c r="B18" i="14" l="1"/>
  <c r="B19" i="13"/>
  <c r="C19" i="13"/>
  <c r="N18" i="14" l="1"/>
  <c r="M18" i="14"/>
  <c r="L18" i="14"/>
  <c r="K18" i="14"/>
  <c r="J18" i="14"/>
  <c r="I18" i="14"/>
  <c r="H18" i="14"/>
  <c r="G18" i="14"/>
  <c r="F18" i="14"/>
  <c r="E18" i="14"/>
  <c r="D18" i="14"/>
  <c r="C18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B13" i="14"/>
  <c r="N10" i="14"/>
  <c r="N11" i="14" s="1"/>
  <c r="M10" i="14"/>
  <c r="M11" i="14" s="1"/>
  <c r="L10" i="14"/>
  <c r="L11" i="14" s="1"/>
  <c r="K10" i="14"/>
  <c r="K11" i="14" s="1"/>
  <c r="J10" i="14"/>
  <c r="J11" i="14" s="1"/>
  <c r="I10" i="14"/>
  <c r="I11" i="14" s="1"/>
  <c r="H10" i="14"/>
  <c r="H11" i="14" s="1"/>
  <c r="G10" i="14"/>
  <c r="G11" i="14" s="1"/>
  <c r="F10" i="14"/>
  <c r="F11" i="14" s="1"/>
  <c r="E10" i="14"/>
  <c r="E11" i="14" s="1"/>
  <c r="D10" i="14"/>
  <c r="D11" i="14" s="1"/>
  <c r="C10" i="14"/>
  <c r="C11" i="14" s="1"/>
  <c r="B10" i="14"/>
  <c r="B11" i="14" s="1"/>
  <c r="N9" i="14"/>
  <c r="M9" i="14"/>
  <c r="L9" i="14"/>
  <c r="K9" i="14"/>
  <c r="J9" i="14"/>
  <c r="I9" i="14"/>
  <c r="H9" i="14"/>
  <c r="G9" i="14"/>
  <c r="F9" i="14"/>
  <c r="E9" i="14"/>
  <c r="D9" i="14"/>
  <c r="C9" i="14"/>
  <c r="B9" i="14"/>
  <c r="N7" i="14"/>
  <c r="M7" i="14"/>
  <c r="L7" i="14"/>
  <c r="K7" i="14"/>
  <c r="J7" i="14"/>
  <c r="I7" i="14"/>
  <c r="H7" i="14"/>
  <c r="G7" i="14"/>
  <c r="F7" i="14"/>
  <c r="E7" i="14"/>
  <c r="D7" i="14"/>
  <c r="C7" i="14"/>
  <c r="B7" i="14"/>
  <c r="C7" i="13" l="1"/>
  <c r="N19" i="13"/>
  <c r="M19" i="13"/>
  <c r="L19" i="13"/>
  <c r="K19" i="13"/>
  <c r="J19" i="13"/>
  <c r="I19" i="13"/>
  <c r="H19" i="13"/>
  <c r="G19" i="13"/>
  <c r="F19" i="13"/>
  <c r="E19" i="13"/>
  <c r="D19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B13" i="13"/>
  <c r="N10" i="13"/>
  <c r="N11" i="13" s="1"/>
  <c r="M10" i="13"/>
  <c r="M11" i="13" s="1"/>
  <c r="L10" i="13"/>
  <c r="L11" i="13" s="1"/>
  <c r="K10" i="13"/>
  <c r="K11" i="13" s="1"/>
  <c r="J10" i="13"/>
  <c r="J11" i="13" s="1"/>
  <c r="I10" i="13"/>
  <c r="I11" i="13" s="1"/>
  <c r="H10" i="13"/>
  <c r="H11" i="13" s="1"/>
  <c r="G10" i="13"/>
  <c r="G11" i="13" s="1"/>
  <c r="F10" i="13"/>
  <c r="F11" i="13" s="1"/>
  <c r="E10" i="13"/>
  <c r="E11" i="13" s="1"/>
  <c r="D10" i="13"/>
  <c r="D11" i="13" s="1"/>
  <c r="C10" i="13"/>
  <c r="C11" i="13" s="1"/>
  <c r="B10" i="13"/>
  <c r="B11" i="13" s="1"/>
  <c r="N9" i="13"/>
  <c r="M9" i="13"/>
  <c r="L9" i="13"/>
  <c r="K9" i="13"/>
  <c r="J9" i="13"/>
  <c r="I9" i="13"/>
  <c r="H9" i="13"/>
  <c r="G9" i="13"/>
  <c r="F9" i="13"/>
  <c r="E9" i="13"/>
  <c r="D9" i="13"/>
  <c r="C9" i="13"/>
  <c r="B9" i="13"/>
  <c r="N7" i="13"/>
  <c r="M7" i="13"/>
  <c r="L7" i="13"/>
  <c r="K7" i="13"/>
  <c r="J7" i="13"/>
  <c r="I7" i="13"/>
  <c r="H7" i="13"/>
  <c r="G7" i="13"/>
  <c r="F7" i="13"/>
  <c r="E7" i="13"/>
  <c r="D7" i="13"/>
  <c r="B7" i="13"/>
</calcChain>
</file>

<file path=xl/sharedStrings.xml><?xml version="1.0" encoding="utf-8"?>
<sst xmlns="http://schemas.openxmlformats.org/spreadsheetml/2006/main" count="204" uniqueCount="88">
  <si>
    <t>Показатель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</si>
  <si>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</si>
  <si>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</si>
  <si>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</si>
  <si>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</si>
  <si>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</si>
  <si>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</si>
  <si>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</si>
  <si>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</si>
  <si>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</si>
  <si>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</si>
  <si>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</si>
  <si>
    <t>2027 год</t>
  </si>
  <si>
    <t>Доходы</t>
  </si>
  <si>
    <t>1. Налоговые доходы</t>
  </si>
  <si>
    <t>Налог на прибыль организаций</t>
  </si>
  <si>
    <t>Налог на доходы физических лиц</t>
  </si>
  <si>
    <t>Налог на имущество организаций</t>
  </si>
  <si>
    <t xml:space="preserve">Акцизы </t>
  </si>
  <si>
    <t>2. Неналоговые доходы</t>
  </si>
  <si>
    <t>В том числе: из федерального бюджета</t>
  </si>
  <si>
    <t>Дотации</t>
  </si>
  <si>
    <t>Субсидии</t>
  </si>
  <si>
    <t>Субвенции</t>
  </si>
  <si>
    <t xml:space="preserve">Расходы </t>
  </si>
  <si>
    <t>1. Межбюджетные трансферты</t>
  </si>
  <si>
    <t>2. Расходы без учета межбюджетных трансфертов</t>
  </si>
  <si>
    <t>Дефицит/профицит</t>
  </si>
  <si>
    <t>%</t>
  </si>
  <si>
    <t>3. Безвозмездные поступления</t>
  </si>
  <si>
    <t xml:space="preserve">Доходы, всего                 </t>
  </si>
  <si>
    <t xml:space="preserve">в % к ВРП                     </t>
  </si>
  <si>
    <t xml:space="preserve">Расходы                       </t>
  </si>
  <si>
    <t xml:space="preserve">Дефицит/профицит              </t>
  </si>
  <si>
    <t>Государственный долг</t>
  </si>
  <si>
    <t xml:space="preserve">млрд. руб. </t>
  </si>
  <si>
    <t>млрд. руб.</t>
  </si>
  <si>
    <t>Расходы всего</t>
  </si>
  <si>
    <t>1. Программные расходы, всего</t>
  </si>
  <si>
    <t>Удельный вес (%)</t>
  </si>
  <si>
    <t>2. Непрограммные расходы, всего</t>
  </si>
  <si>
    <t>Валовой региональный продукт (в основных ценах соответствующих лет), млрд. руб.</t>
  </si>
  <si>
    <t>тыс. руб.</t>
  </si>
  <si>
    <t>Развитие здравоохранения в Ленинградской области</t>
  </si>
  <si>
    <t>Современное образование в Ленинградской области</t>
  </si>
  <si>
    <t>Социальная поддержка отдельных категорий граждан в Ленинградской области</t>
  </si>
  <si>
    <t>Развитие физической культуры и спорта в Ленинградской области</t>
  </si>
  <si>
    <t>Развитие культуры в Ленинградской области</t>
  </si>
  <si>
    <t>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</t>
  </si>
  <si>
    <t>Безопасность Ленинградской области</t>
  </si>
  <si>
    <t>Охрана окружающей среды Ленинградской области</t>
  </si>
  <si>
    <t>Стимулирование экономической активности Ленинградской области</t>
  </si>
  <si>
    <t>Развитие сельского хозяйства Ленинградской области</t>
  </si>
  <si>
    <t>Управление государственными финансами и государственным долгом Ленинградской области</t>
  </si>
  <si>
    <t>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</t>
  </si>
  <si>
    <t>Устойчивое общественное развитие в Ленинградской области</t>
  </si>
  <si>
    <t>Содействие занятости населения Ленинградской области</t>
  </si>
  <si>
    <t>3. Условно утвержденные расходы</t>
  </si>
  <si>
    <t>Темп роста</t>
  </si>
  <si>
    <t>2028 год</t>
  </si>
  <si>
    <t>Валовой региональный продукт (в основных ценах соответствующих лет), 
млрд. руб.</t>
  </si>
  <si>
    <t>Иные межбюджетные трансферты</t>
  </si>
  <si>
    <t>1. Собственные доходы</t>
  </si>
  <si>
    <t>1.1. Налоговые доходы</t>
  </si>
  <si>
    <t>1.2. Неналоговые доходы</t>
  </si>
  <si>
    <t xml:space="preserve">2. Безвозмездные поступления  </t>
  </si>
  <si>
    <t>% к предыдущему году</t>
  </si>
  <si>
    <t>Государственный и муниципальный долг</t>
  </si>
  <si>
    <t>тыс.руб.</t>
  </si>
  <si>
    <t>Основные параметры областного бюджета Ленинградской области на период до 2028 года</t>
  </si>
  <si>
    <t>Основные параметры консолидированного бюджета Ленинградской области на период до 2028 года</t>
  </si>
  <si>
    <t>Прогноз основных характеристик консолидированного бюджета Ленинградской области на период до 2028 года</t>
  </si>
  <si>
    <t>Показатели финансового обеспечения государственных программ Ленинградской области на период до 2028 года</t>
  </si>
  <si>
    <t>Приложение 2</t>
  </si>
  <si>
    <t>Приложение 3</t>
  </si>
  <si>
    <t>Приложение 4</t>
  </si>
  <si>
    <t>Приложение 5</t>
  </si>
  <si>
    <t>Приложение 6</t>
  </si>
  <si>
    <t xml:space="preserve">2016 год </t>
  </si>
  <si>
    <t>2019 год
(оценка)</t>
  </si>
  <si>
    <t>2019 год (оценка)</t>
  </si>
  <si>
    <t>2019 год  (оценка)</t>
  </si>
  <si>
    <t>Формирование городской среды и обеспечение качественным жильем граждан на территории Ленинградской области</t>
  </si>
  <si>
    <t>Развитие транспортной системы Ленинградской области</t>
  </si>
  <si>
    <t>Цифровое развитие Ленинградской области</t>
  </si>
  <si>
    <t xml:space="preserve">Развитие внутреннего и въездного туризма в Ленинградской области </t>
  </si>
  <si>
    <t>2 вариант (консервативный)</t>
  </si>
  <si>
    <t>Прогноз основных характеристик областного бюджета Ленинградской области на период до 2028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</si>
</sst>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10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0" xfId="0" applyFont="1"/>
    <xf numFmtId="0" fontId="1" fillId="0" borderId="0" xfId="0" applyFont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164" fontId="17" fillId="0" borderId="0" xfId="0" applyNumberFormat="1" applyFont="1"/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0" xfId="0" applyFont="1"/>
    <xf numFmtId="164" fontId="11" fillId="3" borderId="1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6" fillId="0" borderId="0" xfId="0" applyFont="1"/>
    <xf numFmtId="0" fontId="11" fillId="4" borderId="1" xfId="0" applyFont="1" applyFill="1" applyBorder="1" applyAlignment="1">
      <alignment vertical="center" wrapText="1"/>
    </xf>
    <xf numFmtId="164" fontId="11" fillId="4" borderId="1" xfId="0" applyNumberFormat="1" applyFont="1" applyFill="1" applyBorder="1" applyAlignment="1">
      <alignment horizontal="center" vertical="center"/>
    </xf>
    <xf numFmtId="0" fontId="3" fillId="0" borderId="0" xfId="0" applyFont="1"/>
    <xf numFmtId="164" fontId="1" fillId="0" borderId="0" xfId="0" applyNumberFormat="1" applyFont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0" fillId="3" borderId="0" xfId="0" applyFill="1"/>
    <xf numFmtId="164" fontId="1" fillId="3" borderId="1" xfId="0" applyNumberFormat="1" applyFont="1" applyFill="1" applyBorder="1" applyAlignment="1">
      <alignment horizontal="center"/>
    </xf>
    <xf numFmtId="164" fontId="17" fillId="3" borderId="0" xfId="0" applyNumberFormat="1" applyFont="1" applyFill="1"/>
    <xf numFmtId="0" fontId="1" fillId="3" borderId="0" xfId="0" applyFont="1" applyFill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 applyProtection="1">
      <alignment horizontal="center" vertical="top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164" fontId="11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4" fontId="7" fillId="3" borderId="0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7" fillId="0" borderId="0" xfId="0" applyFont="1" applyFill="1" applyBorder="1" applyAlignment="1">
      <alignment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/>
    </xf>
    <xf numFmtId="0" fontId="7" fillId="0" borderId="0" xfId="0" applyFont="1" applyFill="1"/>
    <xf numFmtId="164" fontId="18" fillId="0" borderId="1" xfId="0" applyNumberFormat="1" applyFont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 wrapText="1"/>
    </xf>
    <xf numFmtId="164" fontId="7" fillId="0" borderId="3" xfId="1" applyNumberFormat="1" applyFont="1" applyFill="1" applyBorder="1" applyAlignment="1" applyProtection="1">
      <alignment horizontal="center" vertical="top" wrapText="1"/>
    </xf>
    <xf numFmtId="4" fontId="7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wrapText="1"/>
    </xf>
    <xf numFmtId="0" fontId="7" fillId="0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zoomScale="110" zoomScaleNormal="110" workbookViewId="0">
      <selection activeCell="A3" sqref="A3:N3"/>
    </sheetView>
  </sheetViews>
  <sheetFormatPr defaultRowHeight="15" x14ac:dyDescent="0.25"/>
  <cols>
    <col min="1" max="1" width="37.140625" customWidth="1"/>
    <col min="2" max="2" width="14.28515625" bestFit="1" customWidth="1"/>
    <col min="3" max="3" width="13" customWidth="1"/>
    <col min="4" max="4" width="13.28515625" customWidth="1"/>
    <col min="5" max="5" width="13.7109375" customWidth="1"/>
    <col min="6" max="6" width="15" bestFit="1" customWidth="1"/>
    <col min="7" max="7" width="14.28515625" customWidth="1"/>
    <col min="8" max="8" width="14" customWidth="1"/>
    <col min="9" max="9" width="14.140625" customWidth="1"/>
    <col min="10" max="11" width="13.5703125" customWidth="1"/>
    <col min="12" max="12" width="14.85546875" customWidth="1"/>
    <col min="13" max="13" width="14.5703125" customWidth="1"/>
    <col min="14" max="14" width="13.85546875" customWidth="1"/>
  </cols>
  <sheetData>
    <row r="1" spans="1:14" x14ac:dyDescent="0.25">
      <c r="N1" s="6" t="s">
        <v>73</v>
      </c>
    </row>
    <row r="2" spans="1:14" ht="40.5" customHeight="1" x14ac:dyDescent="0.25">
      <c r="A2" s="103" t="s">
        <v>69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4" ht="20.25" x14ac:dyDescent="0.25">
      <c r="A3" s="103" t="s">
        <v>86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1:14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N4" s="16" t="s">
        <v>42</v>
      </c>
    </row>
    <row r="5" spans="1:14" ht="30" x14ac:dyDescent="0.25">
      <c r="A5" s="28" t="s">
        <v>0</v>
      </c>
      <c r="B5" s="29" t="s">
        <v>78</v>
      </c>
      <c r="C5" s="29" t="s">
        <v>2</v>
      </c>
      <c r="D5" s="29" t="s">
        <v>3</v>
      </c>
      <c r="E5" s="29" t="s">
        <v>79</v>
      </c>
      <c r="F5" s="29" t="s">
        <v>5</v>
      </c>
      <c r="G5" s="29" t="s">
        <v>6</v>
      </c>
      <c r="H5" s="29" t="s">
        <v>7</v>
      </c>
      <c r="I5" s="29" t="s">
        <v>8</v>
      </c>
      <c r="J5" s="29" t="s">
        <v>9</v>
      </c>
      <c r="K5" s="29" t="s">
        <v>10</v>
      </c>
      <c r="L5" s="29" t="s">
        <v>11</v>
      </c>
      <c r="M5" s="29" t="s">
        <v>12</v>
      </c>
      <c r="N5" s="29" t="s">
        <v>59</v>
      </c>
    </row>
    <row r="6" spans="1:14" s="11" customFormat="1" x14ac:dyDescent="0.25">
      <c r="A6" s="34" t="s">
        <v>13</v>
      </c>
      <c r="B6" s="35">
        <v>109465368.2</v>
      </c>
      <c r="C6" s="35">
        <v>105198705.5</v>
      </c>
      <c r="D6" s="35">
        <v>137227062.90000001</v>
      </c>
      <c r="E6" s="35">
        <v>141808166.59999999</v>
      </c>
      <c r="F6" s="35">
        <v>136739201.40000001</v>
      </c>
      <c r="G6" s="35">
        <v>143577017</v>
      </c>
      <c r="H6" s="35">
        <v>151073907.68800002</v>
      </c>
      <c r="I6" s="35">
        <v>142177675.86752</v>
      </c>
      <c r="J6" s="35">
        <v>149614530.71022081</v>
      </c>
      <c r="K6" s="35">
        <v>157405415.64262962</v>
      </c>
      <c r="L6" s="35">
        <v>165930868.93233481</v>
      </c>
      <c r="M6" s="35">
        <v>174797611.08962819</v>
      </c>
      <c r="N6" s="35">
        <v>183878757.78521332</v>
      </c>
    </row>
    <row r="7" spans="1:14" s="11" customFormat="1" x14ac:dyDescent="0.25">
      <c r="A7" s="7" t="s">
        <v>62</v>
      </c>
      <c r="B7" s="30">
        <v>99885267.799999997</v>
      </c>
      <c r="C7" s="30">
        <v>97304960</v>
      </c>
      <c r="D7" s="30">
        <v>125698185.8</v>
      </c>
      <c r="E7" s="30">
        <v>129109255.2</v>
      </c>
      <c r="F7" s="30">
        <v>128302932.80000001</v>
      </c>
      <c r="G7" s="30">
        <v>135378689.80000001</v>
      </c>
      <c r="H7" s="30">
        <v>142831994.20000002</v>
      </c>
      <c r="I7" s="30">
        <v>133778870.8</v>
      </c>
      <c r="J7" s="30">
        <v>141052558.40000001</v>
      </c>
      <c r="K7" s="30">
        <v>148673749.40000001</v>
      </c>
      <c r="L7" s="30">
        <v>157022721</v>
      </c>
      <c r="M7" s="30">
        <v>165705922.19999999</v>
      </c>
      <c r="N7" s="30">
        <v>174596186.29999998</v>
      </c>
    </row>
    <row r="8" spans="1:14" s="10" customFormat="1" x14ac:dyDescent="0.25">
      <c r="A8" s="8" t="s">
        <v>66</v>
      </c>
      <c r="B8" s="31"/>
      <c r="C8" s="31">
        <v>97.416728355610417</v>
      </c>
      <c r="D8" s="31">
        <v>129.1796284588165</v>
      </c>
      <c r="E8" s="31">
        <v>102.71369819563458</v>
      </c>
      <c r="F8" s="31">
        <v>99.375472812734515</v>
      </c>
      <c r="G8" s="31">
        <v>105.51488328877858</v>
      </c>
      <c r="H8" s="31">
        <v>105.50552262768316</v>
      </c>
      <c r="I8" s="31">
        <v>93.661697821481496</v>
      </c>
      <c r="J8" s="31">
        <v>105.43709747025314</v>
      </c>
      <c r="K8" s="31">
        <v>105.40308597479505</v>
      </c>
      <c r="L8" s="31">
        <v>105.61563264106394</v>
      </c>
      <c r="M8" s="31">
        <v>105.52990111539334</v>
      </c>
      <c r="N8" s="31">
        <v>105.36508531618432</v>
      </c>
    </row>
    <row r="9" spans="1:14" s="15" customFormat="1" x14ac:dyDescent="0.25">
      <c r="A9" s="14" t="s">
        <v>63</v>
      </c>
      <c r="B9" s="63">
        <v>94432801</v>
      </c>
      <c r="C9" s="63">
        <v>92970086.099999994</v>
      </c>
      <c r="D9" s="63">
        <v>121964122.8</v>
      </c>
      <c r="E9" s="63">
        <v>123344194.7</v>
      </c>
      <c r="F9" s="63">
        <v>126590650.90000001</v>
      </c>
      <c r="G9" s="63">
        <v>133658506.40000001</v>
      </c>
      <c r="H9" s="63">
        <v>141092477.90000001</v>
      </c>
      <c r="I9" s="63">
        <v>132004527.7</v>
      </c>
      <c r="J9" s="63">
        <v>139271020.59999999</v>
      </c>
      <c r="K9" s="63">
        <v>146884894.30000001</v>
      </c>
      <c r="L9" s="63">
        <v>155226421.59999999</v>
      </c>
      <c r="M9" s="63">
        <v>163902047.09999999</v>
      </c>
      <c r="N9" s="65">
        <v>172784598.69999999</v>
      </c>
    </row>
    <row r="10" spans="1:14" s="12" customFormat="1" x14ac:dyDescent="0.25">
      <c r="A10" s="9" t="s">
        <v>15</v>
      </c>
      <c r="B10" s="61">
        <v>47996543</v>
      </c>
      <c r="C10" s="61">
        <v>41702695.700000003</v>
      </c>
      <c r="D10" s="61">
        <v>63416456</v>
      </c>
      <c r="E10" s="60">
        <v>59533000</v>
      </c>
      <c r="F10" s="60">
        <v>58699538</v>
      </c>
      <c r="G10" s="60">
        <v>61751913.976000004</v>
      </c>
      <c r="H10" s="60">
        <v>65704036.470464006</v>
      </c>
      <c r="I10" s="60">
        <v>52797000</v>
      </c>
      <c r="J10" s="60">
        <v>55964820</v>
      </c>
      <c r="K10" s="60">
        <v>59098849.920000002</v>
      </c>
      <c r="L10" s="60">
        <v>62467484.365439996</v>
      </c>
      <c r="M10" s="60">
        <v>66028130.974270076</v>
      </c>
      <c r="N10" s="62">
        <v>69659678.177854925</v>
      </c>
    </row>
    <row r="11" spans="1:14" s="25" customFormat="1" x14ac:dyDescent="0.25">
      <c r="A11" s="13" t="s">
        <v>16</v>
      </c>
      <c r="B11" s="61">
        <v>22632609.899999999</v>
      </c>
      <c r="C11" s="61">
        <v>24510681.5</v>
      </c>
      <c r="D11" s="61">
        <v>27663650.800000001</v>
      </c>
      <c r="E11" s="60">
        <v>30056809</v>
      </c>
      <c r="F11" s="60">
        <v>31298747.112999998</v>
      </c>
      <c r="G11" s="60">
        <v>33207970.686892997</v>
      </c>
      <c r="H11" s="60">
        <v>35399696.75222794</v>
      </c>
      <c r="I11" s="60">
        <v>37496876.13137944</v>
      </c>
      <c r="J11" s="60">
        <v>39716663.708313242</v>
      </c>
      <c r="K11" s="60">
        <v>42007963.513061918</v>
      </c>
      <c r="L11" s="60">
        <v>44440489.104924008</v>
      </c>
      <c r="M11" s="60">
        <v>46890239.918534219</v>
      </c>
      <c r="N11" s="62">
        <v>49380544.553564802</v>
      </c>
    </row>
    <row r="12" spans="1:14" s="12" customFormat="1" x14ac:dyDescent="0.25">
      <c r="A12" s="9" t="s">
        <v>18</v>
      </c>
      <c r="B12" s="61">
        <v>6631909.7000000002</v>
      </c>
      <c r="C12" s="61">
        <v>7347872.7999999998</v>
      </c>
      <c r="D12" s="61">
        <v>7703150.2999999998</v>
      </c>
      <c r="E12" s="60">
        <v>8900608</v>
      </c>
      <c r="F12" s="60">
        <v>10239737.5</v>
      </c>
      <c r="G12" s="60">
        <v>11216821</v>
      </c>
      <c r="H12" s="60">
        <v>11301591.4</v>
      </c>
      <c r="I12" s="60">
        <v>11753655.1</v>
      </c>
      <c r="J12" s="60">
        <v>12223801.300000001</v>
      </c>
      <c r="K12" s="60">
        <v>12712753.300000001</v>
      </c>
      <c r="L12" s="60">
        <v>13221263.4</v>
      </c>
      <c r="M12" s="60">
        <v>13750114</v>
      </c>
      <c r="N12" s="62">
        <v>14300118.5</v>
      </c>
    </row>
    <row r="13" spans="1:14" s="12" customFormat="1" x14ac:dyDescent="0.25">
      <c r="A13" s="9" t="s">
        <v>17</v>
      </c>
      <c r="B13" s="61">
        <v>14189736.1</v>
      </c>
      <c r="C13" s="61">
        <v>16161255.699999999</v>
      </c>
      <c r="D13" s="61">
        <v>19550499.5</v>
      </c>
      <c r="E13" s="60">
        <v>21153641</v>
      </c>
      <c r="F13" s="60">
        <v>22592088.588</v>
      </c>
      <c r="G13" s="60">
        <v>23676508.840224002</v>
      </c>
      <c r="H13" s="60">
        <v>24836657.773394976</v>
      </c>
      <c r="I13" s="60">
        <v>26053654.00429133</v>
      </c>
      <c r="J13" s="60">
        <v>27408444.012514479</v>
      </c>
      <c r="K13" s="60">
        <v>29052950.65326535</v>
      </c>
      <c r="L13" s="60">
        <v>31028551.297687396</v>
      </c>
      <c r="M13" s="60">
        <v>33107464.234632451</v>
      </c>
      <c r="N13" s="62">
        <v>35259449.409883559</v>
      </c>
    </row>
    <row r="14" spans="1:14" x14ac:dyDescent="0.25">
      <c r="A14" s="8" t="s">
        <v>64</v>
      </c>
      <c r="B14" s="63">
        <v>5452466.7999999998</v>
      </c>
      <c r="C14" s="63">
        <v>4334873.9000000004</v>
      </c>
      <c r="D14" s="63">
        <v>3734063</v>
      </c>
      <c r="E14" s="64">
        <v>5765060.5</v>
      </c>
      <c r="F14" s="64">
        <v>1712281.9</v>
      </c>
      <c r="G14" s="64">
        <v>1720183.4</v>
      </c>
      <c r="H14" s="64">
        <v>1739516.3</v>
      </c>
      <c r="I14" s="64">
        <v>1774343.1</v>
      </c>
      <c r="J14" s="64">
        <v>1781537.8</v>
      </c>
      <c r="K14" s="64">
        <v>1788855.1</v>
      </c>
      <c r="L14" s="64">
        <v>1796299.4</v>
      </c>
      <c r="M14" s="64">
        <v>1803875.1</v>
      </c>
      <c r="N14" s="65">
        <v>1811587.6</v>
      </c>
    </row>
    <row r="15" spans="1:14" s="15" customFormat="1" x14ac:dyDescent="0.25">
      <c r="A15" s="36" t="s">
        <v>65</v>
      </c>
      <c r="B15" s="30">
        <v>9580100.4000000004</v>
      </c>
      <c r="C15" s="30">
        <v>7893745.5000000009</v>
      </c>
      <c r="D15" s="30">
        <v>11528877.1</v>
      </c>
      <c r="E15" s="30">
        <v>12698911.4</v>
      </c>
      <c r="F15" s="30">
        <v>8436268.5999999996</v>
      </c>
      <c r="G15" s="30">
        <v>8198327.2000000002</v>
      </c>
      <c r="H15" s="30">
        <v>8241913.4879999999</v>
      </c>
      <c r="I15" s="30">
        <v>8398805.0675199982</v>
      </c>
      <c r="J15" s="30">
        <v>8561972.3102207985</v>
      </c>
      <c r="K15" s="30">
        <v>8731666.2426296305</v>
      </c>
      <c r="L15" s="30">
        <v>8908147.9323348161</v>
      </c>
      <c r="M15" s="30">
        <v>9091688.8896282092</v>
      </c>
      <c r="N15" s="30">
        <v>9282571.4852133375</v>
      </c>
    </row>
    <row r="16" spans="1:14" s="15" customFormat="1" x14ac:dyDescent="0.25">
      <c r="A16" s="8" t="s">
        <v>66</v>
      </c>
      <c r="B16" s="31"/>
      <c r="C16" s="27">
        <v>82.39731495924616</v>
      </c>
      <c r="D16" s="27">
        <v>146.05078286347083</v>
      </c>
      <c r="E16" s="27">
        <v>110.14872732054712</v>
      </c>
      <c r="F16" s="27">
        <v>66.433006218155043</v>
      </c>
      <c r="G16" s="27">
        <v>97.179542149712972</v>
      </c>
      <c r="H16" s="27">
        <v>100.53164855386595</v>
      </c>
      <c r="I16" s="27">
        <v>101.9035819746037</v>
      </c>
      <c r="J16" s="27">
        <v>101.94274353778972</v>
      </c>
      <c r="K16" s="27">
        <v>101.98194909140574</v>
      </c>
      <c r="L16" s="27">
        <v>102.0211685238674</v>
      </c>
      <c r="M16" s="27">
        <v>102.06037168093241</v>
      </c>
      <c r="N16" s="27">
        <v>102.09952845838012</v>
      </c>
    </row>
    <row r="17" spans="1:14" s="12" customFormat="1" ht="19.5" customHeight="1" x14ac:dyDescent="0.25">
      <c r="A17" s="9" t="s">
        <v>20</v>
      </c>
      <c r="B17" s="60">
        <v>8568589</v>
      </c>
      <c r="C17" s="32">
        <v>7578093.8000000007</v>
      </c>
      <c r="D17" s="32">
        <v>10644772</v>
      </c>
      <c r="E17" s="32">
        <v>11617722.800000001</v>
      </c>
      <c r="F17" s="32">
        <v>7982892.8999999994</v>
      </c>
      <c r="G17" s="32">
        <v>7664179.2999999998</v>
      </c>
      <c r="H17" s="32">
        <v>7815036.5879999995</v>
      </c>
      <c r="I17" s="32">
        <v>7971928.1675199987</v>
      </c>
      <c r="J17" s="32">
        <v>8135095.410220799</v>
      </c>
      <c r="K17" s="32">
        <v>8304789.342629631</v>
      </c>
      <c r="L17" s="32">
        <v>8481271.0323348157</v>
      </c>
      <c r="M17" s="32">
        <v>8664811.9896282088</v>
      </c>
      <c r="N17" s="32">
        <v>8855694.5852133371</v>
      </c>
    </row>
    <row r="18" spans="1:14" s="12" customFormat="1" x14ac:dyDescent="0.25">
      <c r="A18" s="13" t="s">
        <v>21</v>
      </c>
      <c r="B18" s="61">
        <v>860973.1</v>
      </c>
      <c r="C18" s="61">
        <v>1145464.8</v>
      </c>
      <c r="D18" s="61">
        <v>3023431.3</v>
      </c>
      <c r="E18" s="61">
        <v>850000</v>
      </c>
      <c r="F18" s="61">
        <v>850000</v>
      </c>
      <c r="G18" s="61">
        <v>850000</v>
      </c>
      <c r="H18" s="61">
        <v>850000</v>
      </c>
      <c r="I18" s="61">
        <v>850000</v>
      </c>
      <c r="J18" s="61">
        <v>850000</v>
      </c>
      <c r="K18" s="61">
        <v>850000</v>
      </c>
      <c r="L18" s="61">
        <v>850000</v>
      </c>
      <c r="M18" s="61">
        <v>850000</v>
      </c>
      <c r="N18" s="61">
        <v>850000</v>
      </c>
    </row>
    <row r="19" spans="1:14" s="12" customFormat="1" x14ac:dyDescent="0.25">
      <c r="A19" s="9" t="s">
        <v>22</v>
      </c>
      <c r="B19" s="61">
        <v>3256290.5999999996</v>
      </c>
      <c r="C19" s="61">
        <v>2764531.4000000004</v>
      </c>
      <c r="D19" s="61">
        <v>2900339.4</v>
      </c>
      <c r="E19" s="61">
        <v>4313259.3999999994</v>
      </c>
      <c r="F19" s="61">
        <v>2770881.5999999992</v>
      </c>
      <c r="G19" s="61">
        <v>2647128.2999999998</v>
      </c>
      <c r="H19" s="61">
        <v>2647128.2999999998</v>
      </c>
      <c r="I19" s="61">
        <v>2647128.2999999998</v>
      </c>
      <c r="J19" s="61">
        <v>2647128.2999999998</v>
      </c>
      <c r="K19" s="61">
        <v>2647128.2999999998</v>
      </c>
      <c r="L19" s="61">
        <v>2647128.2999999998</v>
      </c>
      <c r="M19" s="61">
        <v>2647128.2999999998</v>
      </c>
      <c r="N19" s="61">
        <v>2647128.2999999998</v>
      </c>
    </row>
    <row r="20" spans="1:14" s="12" customFormat="1" x14ac:dyDescent="0.25">
      <c r="A20" s="9" t="s">
        <v>23</v>
      </c>
      <c r="B20" s="61">
        <v>3365037.4</v>
      </c>
      <c r="C20" s="61">
        <v>3271257.6</v>
      </c>
      <c r="D20" s="61">
        <v>3308408.3</v>
      </c>
      <c r="E20" s="61">
        <v>4048960.1999999997</v>
      </c>
      <c r="F20" s="61">
        <v>3737359.3000000003</v>
      </c>
      <c r="G20" s="61">
        <v>3771432.2</v>
      </c>
      <c r="H20" s="61">
        <v>3922289.4879999999</v>
      </c>
      <c r="I20" s="61">
        <v>4079181.0675199996</v>
      </c>
      <c r="J20" s="61">
        <v>4242348.3102207994</v>
      </c>
      <c r="K20" s="61">
        <v>4412042.2426296314</v>
      </c>
      <c r="L20" s="61">
        <v>4588523.9323348161</v>
      </c>
      <c r="M20" s="61">
        <v>4772064.8896282092</v>
      </c>
      <c r="N20" s="61">
        <v>4962947.4852133375</v>
      </c>
    </row>
    <row r="21" spans="1:14" s="12" customFormat="1" x14ac:dyDescent="0.25">
      <c r="A21" s="9" t="s">
        <v>61</v>
      </c>
      <c r="B21" s="61">
        <v>1086287.8999999999</v>
      </c>
      <c r="C21" s="61">
        <v>396840</v>
      </c>
      <c r="D21" s="61">
        <v>1412593</v>
      </c>
      <c r="E21" s="61">
        <v>2405503.2000000002</v>
      </c>
      <c r="F21" s="61">
        <v>624652</v>
      </c>
      <c r="G21" s="61">
        <v>395618.8</v>
      </c>
      <c r="H21" s="61">
        <v>395618.8</v>
      </c>
      <c r="I21" s="61">
        <v>395618.8</v>
      </c>
      <c r="J21" s="61">
        <v>395618.8</v>
      </c>
      <c r="K21" s="61">
        <v>395618.8</v>
      </c>
      <c r="L21" s="61">
        <v>395618.8</v>
      </c>
      <c r="M21" s="61">
        <v>395618.8</v>
      </c>
      <c r="N21" s="61">
        <v>395618.8</v>
      </c>
    </row>
    <row r="22" spans="1:14" s="11" customFormat="1" x14ac:dyDescent="0.25">
      <c r="A22" s="34" t="s">
        <v>24</v>
      </c>
      <c r="B22" s="35">
        <v>108157301.19999999</v>
      </c>
      <c r="C22" s="35">
        <v>113159528.80000001</v>
      </c>
      <c r="D22" s="35">
        <v>124021525.80000001</v>
      </c>
      <c r="E22" s="35">
        <v>141978166.31999999</v>
      </c>
      <c r="F22" s="35">
        <v>144437377.368</v>
      </c>
      <c r="G22" s="35">
        <v>151699738.38800001</v>
      </c>
      <c r="H22" s="35">
        <v>155358867.51400003</v>
      </c>
      <c r="I22" s="35">
        <v>149227822.35868001</v>
      </c>
      <c r="J22" s="35">
        <v>156892842.72366083</v>
      </c>
      <c r="K22" s="35">
        <v>161954832.37426963</v>
      </c>
      <c r="L22" s="35">
        <v>167579607.5028348</v>
      </c>
      <c r="M22" s="35">
        <v>172958275.35320818</v>
      </c>
      <c r="N22" s="35">
        <v>178291679.82361332</v>
      </c>
    </row>
    <row r="23" spans="1:14" s="11" customFormat="1" x14ac:dyDescent="0.25">
      <c r="A23" s="8" t="s">
        <v>66</v>
      </c>
      <c r="B23" s="95"/>
      <c r="C23" s="64">
        <v>104.62495600805545</v>
      </c>
      <c r="D23" s="64">
        <v>109.59883548048143</v>
      </c>
      <c r="E23" s="64">
        <v>114.47864828639287</v>
      </c>
      <c r="F23" s="64">
        <v>101.73210509174859</v>
      </c>
      <c r="G23" s="64">
        <v>105.0280343996394</v>
      </c>
      <c r="H23" s="64">
        <v>102.41208664225981</v>
      </c>
      <c r="I23" s="64">
        <v>96.053623939574905</v>
      </c>
      <c r="J23" s="64">
        <v>105.13645528282078</v>
      </c>
      <c r="K23" s="64">
        <v>103.22639934539565</v>
      </c>
      <c r="L23" s="64">
        <v>103.47305174294928</v>
      </c>
      <c r="M23" s="64">
        <v>103.20961955366938</v>
      </c>
      <c r="N23" s="64">
        <v>103.08363647793867</v>
      </c>
    </row>
    <row r="24" spans="1:14" s="15" customFormat="1" x14ac:dyDescent="0.25">
      <c r="A24" s="14" t="s">
        <v>25</v>
      </c>
      <c r="B24" s="96">
        <v>41060733.199999996</v>
      </c>
      <c r="C24" s="96">
        <v>44468399.300000004</v>
      </c>
      <c r="D24" s="96">
        <v>47018051.100000001</v>
      </c>
      <c r="E24" s="96">
        <v>49104829.950000003</v>
      </c>
      <c r="F24" s="96">
        <v>49955377.20985844</v>
      </c>
      <c r="G24" s="96">
        <v>52467150.760439739</v>
      </c>
      <c r="H24" s="96">
        <v>53732703.89550662</v>
      </c>
      <c r="I24" s="96">
        <v>51612209.332355253</v>
      </c>
      <c r="J24" s="96">
        <v>54263247.385187529</v>
      </c>
      <c r="K24" s="96">
        <v>56013996.443613634</v>
      </c>
      <c r="L24" s="96">
        <v>57959391.523394108</v>
      </c>
      <c r="M24" s="96">
        <v>59819667.486916758</v>
      </c>
      <c r="N24" s="96">
        <v>61664288.574524947</v>
      </c>
    </row>
    <row r="25" spans="1:14" s="15" customFormat="1" x14ac:dyDescent="0.25">
      <c r="A25" s="8" t="s">
        <v>66</v>
      </c>
      <c r="B25" s="66"/>
      <c r="C25" s="66">
        <v>108.2990873139109</v>
      </c>
      <c r="D25" s="66">
        <v>105.73362621577429</v>
      </c>
      <c r="E25" s="66">
        <v>104.4382504191034</v>
      </c>
      <c r="F25" s="66">
        <v>101.73210509174858</v>
      </c>
      <c r="G25" s="66">
        <v>105.0280343996394</v>
      </c>
      <c r="H25" s="66">
        <v>102.41208664225981</v>
      </c>
      <c r="I25" s="66">
        <v>96.053623939574919</v>
      </c>
      <c r="J25" s="66">
        <v>105.13645528282078</v>
      </c>
      <c r="K25" s="66">
        <v>103.22639934539563</v>
      </c>
      <c r="L25" s="66">
        <v>103.47305174294928</v>
      </c>
      <c r="M25" s="66">
        <v>103.20961955366938</v>
      </c>
      <c r="N25" s="66">
        <v>103.08363647793868</v>
      </c>
    </row>
    <row r="26" spans="1:14" ht="30" x14ac:dyDescent="0.25">
      <c r="A26" s="8" t="s">
        <v>26</v>
      </c>
      <c r="B26" s="64">
        <v>67096567.999999993</v>
      </c>
      <c r="C26" s="64">
        <v>68691129.5</v>
      </c>
      <c r="D26" s="64">
        <v>77003474.700000003</v>
      </c>
      <c r="E26" s="64">
        <v>92873336.36999999</v>
      </c>
      <c r="F26" s="64">
        <v>94482000.158141553</v>
      </c>
      <c r="G26" s="64">
        <v>99232587.627560258</v>
      </c>
      <c r="H26" s="64">
        <v>101626163.61849341</v>
      </c>
      <c r="I26" s="64">
        <v>97615613.026324749</v>
      </c>
      <c r="J26" s="64">
        <v>102629595.33847328</v>
      </c>
      <c r="K26" s="64">
        <v>105940835.930656</v>
      </c>
      <c r="L26" s="64">
        <v>109620215.97944067</v>
      </c>
      <c r="M26" s="64">
        <v>113138607.8662914</v>
      </c>
      <c r="N26" s="64">
        <v>116627391.24908836</v>
      </c>
    </row>
    <row r="27" spans="1:14" x14ac:dyDescent="0.25">
      <c r="A27" s="8" t="s">
        <v>66</v>
      </c>
      <c r="B27" s="64"/>
      <c r="C27" s="64">
        <v>102.37651723110488</v>
      </c>
      <c r="D27" s="64">
        <v>112.10104603098716</v>
      </c>
      <c r="E27" s="64">
        <v>120.60927994720734</v>
      </c>
      <c r="F27" s="64">
        <v>101.73210509174859</v>
      </c>
      <c r="G27" s="64">
        <v>105.0280343996394</v>
      </c>
      <c r="H27" s="64">
        <v>102.41208664225981</v>
      </c>
      <c r="I27" s="64">
        <v>96.053623939574905</v>
      </c>
      <c r="J27" s="64">
        <v>105.13645528282076</v>
      </c>
      <c r="K27" s="64">
        <v>103.22639934539566</v>
      </c>
      <c r="L27" s="64">
        <v>103.47305174294927</v>
      </c>
      <c r="M27" s="64">
        <v>103.20961955366938</v>
      </c>
      <c r="N27" s="64">
        <v>103.08363647793868</v>
      </c>
    </row>
    <row r="28" spans="1:14" s="11" customFormat="1" x14ac:dyDescent="0.25">
      <c r="A28" s="34" t="s">
        <v>27</v>
      </c>
      <c r="B28" s="35">
        <v>1308067.0000000149</v>
      </c>
      <c r="C28" s="35">
        <v>-7960823.3000000119</v>
      </c>
      <c r="D28" s="35">
        <v>13205537.099999994</v>
      </c>
      <c r="E28" s="35">
        <v>-169999.71999999881</v>
      </c>
      <c r="F28" s="35">
        <v>-7698175.9680000003</v>
      </c>
      <c r="G28" s="35">
        <v>-8122721.3880000003</v>
      </c>
      <c r="H28" s="35">
        <v>-4284959.8260000004</v>
      </c>
      <c r="I28" s="35">
        <v>-7050146.4911599997</v>
      </c>
      <c r="J28" s="35">
        <v>-7278312.0134400008</v>
      </c>
      <c r="K28" s="35">
        <v>-4549416.7316399999</v>
      </c>
      <c r="L28" s="35">
        <v>-1648738.5705000001</v>
      </c>
      <c r="M28" s="35">
        <v>1839335.73642</v>
      </c>
      <c r="N28" s="35">
        <v>5587077.9616</v>
      </c>
    </row>
    <row r="29" spans="1:14" hidden="1" x14ac:dyDescent="0.25">
      <c r="A29" s="8" t="s">
        <v>28</v>
      </c>
      <c r="B29" s="75">
        <v>1.3095694978954793</v>
      </c>
      <c r="C29" s="75">
        <v>8.1813129567084886</v>
      </c>
      <c r="D29" s="75">
        <v>10.505749956496187</v>
      </c>
      <c r="E29" s="75">
        <v>0.1316712111278594</v>
      </c>
      <c r="F29" s="75">
        <v>6</v>
      </c>
      <c r="G29" s="75">
        <v>6</v>
      </c>
      <c r="H29" s="75">
        <v>3</v>
      </c>
      <c r="I29" s="75">
        <v>5.27</v>
      </c>
      <c r="J29" s="75">
        <v>5.16</v>
      </c>
      <c r="K29" s="75">
        <v>3.06</v>
      </c>
      <c r="L29" s="75">
        <v>1.05</v>
      </c>
      <c r="M29" s="75">
        <v>1.1100000000000001</v>
      </c>
      <c r="N29" s="75">
        <v>3.2</v>
      </c>
    </row>
    <row r="30" spans="1:14" x14ac:dyDescent="0.25">
      <c r="A30" s="76"/>
      <c r="B30" s="74"/>
      <c r="C30" s="77"/>
      <c r="D30" s="77"/>
      <c r="E30" s="77"/>
      <c r="F30" s="78"/>
      <c r="G30" s="78"/>
      <c r="H30" s="78"/>
      <c r="I30" s="78"/>
      <c r="J30" s="78"/>
      <c r="K30" s="78"/>
      <c r="L30" s="78"/>
      <c r="M30" s="78"/>
      <c r="N30" s="78"/>
    </row>
  </sheetData>
  <mergeCells count="2">
    <mergeCell ref="A2:N2"/>
    <mergeCell ref="A3:N3"/>
  </mergeCells>
  <pageMargins left="0" right="0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zoomScale="97" zoomScaleNormal="97" workbookViewId="0">
      <selection activeCell="C17" sqref="C17"/>
    </sheetView>
  </sheetViews>
  <sheetFormatPr defaultColWidth="9.140625" defaultRowHeight="15" x14ac:dyDescent="0.25"/>
  <cols>
    <col min="1" max="1" width="34.7109375" style="1" customWidth="1"/>
    <col min="2" max="2" width="18.7109375" style="1" bestFit="1" customWidth="1"/>
    <col min="3" max="13" width="14.85546875" style="1" bestFit="1" customWidth="1"/>
    <col min="14" max="14" width="13.28515625" style="1" customWidth="1"/>
    <col min="15" max="15" width="13.28515625" style="87" customWidth="1"/>
    <col min="16" max="16384" width="9.140625" style="1"/>
  </cols>
  <sheetData>
    <row r="1" spans="1:15" x14ac:dyDescent="0.25">
      <c r="N1" s="6" t="s">
        <v>74</v>
      </c>
      <c r="O1" s="80"/>
    </row>
    <row r="2" spans="1:15" ht="39" customHeight="1" x14ac:dyDescent="0.25">
      <c r="A2" s="103" t="s">
        <v>70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81"/>
    </row>
    <row r="3" spans="1:15" ht="20.25" x14ac:dyDescent="0.25">
      <c r="A3" s="103" t="s">
        <v>86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81"/>
    </row>
    <row r="4" spans="1:15" ht="44.2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N4" s="16" t="s">
        <v>42</v>
      </c>
      <c r="O4" s="82"/>
    </row>
    <row r="5" spans="1:15" ht="30" x14ac:dyDescent="0.25">
      <c r="A5" s="2" t="s">
        <v>0</v>
      </c>
      <c r="B5" s="29" t="s">
        <v>78</v>
      </c>
      <c r="C5" s="3" t="s">
        <v>2</v>
      </c>
      <c r="D5" s="3" t="s">
        <v>3</v>
      </c>
      <c r="E5" s="3" t="s">
        <v>80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59</v>
      </c>
      <c r="O5" s="83"/>
    </row>
    <row r="6" spans="1:15" s="40" customFormat="1" x14ac:dyDescent="0.25">
      <c r="A6" s="48" t="s">
        <v>13</v>
      </c>
      <c r="B6" s="35">
        <v>136684298.89999998</v>
      </c>
      <c r="C6" s="35">
        <v>133890634.89999999</v>
      </c>
      <c r="D6" s="35">
        <v>168793398.70000002</v>
      </c>
      <c r="E6" s="35">
        <v>174502830.5</v>
      </c>
      <c r="F6" s="35">
        <v>169134077.90000001</v>
      </c>
      <c r="G6" s="35">
        <v>177065118.29999998</v>
      </c>
      <c r="H6" s="35">
        <v>185990030.28800002</v>
      </c>
      <c r="I6" s="35">
        <v>178593782.56751999</v>
      </c>
      <c r="J6" s="35">
        <v>187639754.11022082</v>
      </c>
      <c r="K6" s="35">
        <v>197091883.74262962</v>
      </c>
      <c r="L6" s="35">
        <v>207371492.23233479</v>
      </c>
      <c r="M6" s="35">
        <v>218013786.58962819</v>
      </c>
      <c r="N6" s="35">
        <v>228905800.88521335</v>
      </c>
      <c r="O6" s="84"/>
    </row>
    <row r="7" spans="1:15" s="40" customFormat="1" x14ac:dyDescent="0.25">
      <c r="A7" s="38" t="s">
        <v>14</v>
      </c>
      <c r="B7" s="41">
        <v>115316184.59999999</v>
      </c>
      <c r="C7" s="42">
        <v>115476152.3</v>
      </c>
      <c r="D7" s="42">
        <v>147322866.09999999</v>
      </c>
      <c r="E7" s="70">
        <v>150153314.5</v>
      </c>
      <c r="F7" s="70">
        <v>154287643.5</v>
      </c>
      <c r="G7" s="70">
        <v>162477954.19999999</v>
      </c>
      <c r="H7" s="70">
        <v>171353719</v>
      </c>
      <c r="I7" s="70">
        <v>163771556</v>
      </c>
      <c r="J7" s="70">
        <v>172624629.40000001</v>
      </c>
      <c r="K7" s="70">
        <v>181876604.80000001</v>
      </c>
      <c r="L7" s="70">
        <v>191948539.09999999</v>
      </c>
      <c r="M7" s="70">
        <v>202375363.59999999</v>
      </c>
      <c r="N7" s="70">
        <v>213043825.80000001</v>
      </c>
      <c r="O7" s="85"/>
    </row>
    <row r="8" spans="1:15" s="40" customFormat="1" x14ac:dyDescent="0.25">
      <c r="A8" s="44" t="s">
        <v>15</v>
      </c>
      <c r="B8" s="61">
        <v>47996543</v>
      </c>
      <c r="C8" s="61">
        <v>41702695.700000003</v>
      </c>
      <c r="D8" s="61">
        <v>63416456</v>
      </c>
      <c r="E8" s="60">
        <v>59533000</v>
      </c>
      <c r="F8" s="60">
        <v>58699538</v>
      </c>
      <c r="G8" s="60">
        <v>61751913.976000004</v>
      </c>
      <c r="H8" s="60">
        <v>65704036.470464006</v>
      </c>
      <c r="I8" s="60">
        <v>52797000</v>
      </c>
      <c r="J8" s="60">
        <v>55964820</v>
      </c>
      <c r="K8" s="60">
        <v>59098849.920000002</v>
      </c>
      <c r="L8" s="60">
        <v>62467484.365439996</v>
      </c>
      <c r="M8" s="60">
        <v>66028130.974270076</v>
      </c>
      <c r="N8" s="61">
        <v>69659678.177854925</v>
      </c>
      <c r="O8" s="86"/>
    </row>
    <row r="9" spans="1:15" s="40" customFormat="1" x14ac:dyDescent="0.25">
      <c r="A9" s="44" t="s">
        <v>16</v>
      </c>
      <c r="B9" s="61">
        <v>35552847.399999999</v>
      </c>
      <c r="C9" s="61">
        <v>38511279.299999997</v>
      </c>
      <c r="D9" s="61">
        <v>43665007.899999999</v>
      </c>
      <c r="E9" s="60">
        <v>47483111</v>
      </c>
      <c r="F9" s="60">
        <v>49445098.100000001</v>
      </c>
      <c r="G9" s="60">
        <v>52461249.100000001</v>
      </c>
      <c r="H9" s="60">
        <v>55923691.600000001</v>
      </c>
      <c r="I9" s="60">
        <v>59236771.100000001</v>
      </c>
      <c r="J9" s="60">
        <v>62743544.600000001</v>
      </c>
      <c r="K9" s="60">
        <v>66363291.5</v>
      </c>
      <c r="L9" s="60">
        <v>70206143.900000006</v>
      </c>
      <c r="M9" s="60">
        <v>74076208.400000006</v>
      </c>
      <c r="N9" s="61">
        <v>78010338.900000006</v>
      </c>
      <c r="O9" s="86"/>
    </row>
    <row r="10" spans="1:15" s="40" customFormat="1" x14ac:dyDescent="0.25">
      <c r="A10" s="44" t="s">
        <v>17</v>
      </c>
      <c r="B10" s="61">
        <v>14189736.1</v>
      </c>
      <c r="C10" s="61">
        <v>16161255.699999999</v>
      </c>
      <c r="D10" s="61">
        <v>19550499.5</v>
      </c>
      <c r="E10" s="60">
        <v>21153641</v>
      </c>
      <c r="F10" s="60">
        <v>22592088.588</v>
      </c>
      <c r="G10" s="60">
        <v>23676508.840224002</v>
      </c>
      <c r="H10" s="60">
        <v>24836657.773394976</v>
      </c>
      <c r="I10" s="60">
        <v>26053654.00429133</v>
      </c>
      <c r="J10" s="60">
        <v>27408444.012514479</v>
      </c>
      <c r="K10" s="60">
        <v>29052950.65326535</v>
      </c>
      <c r="L10" s="60">
        <v>31028551.297687396</v>
      </c>
      <c r="M10" s="60">
        <v>33107464.234632451</v>
      </c>
      <c r="N10" s="61">
        <v>35259449.409883559</v>
      </c>
      <c r="O10" s="86"/>
    </row>
    <row r="11" spans="1:15" s="40" customFormat="1" x14ac:dyDescent="0.25">
      <c r="A11" s="44" t="s">
        <v>18</v>
      </c>
      <c r="B11" s="61">
        <v>7215678.4000000004</v>
      </c>
      <c r="C11" s="61">
        <v>7819985.5999999996</v>
      </c>
      <c r="D11" s="61">
        <v>8218380.0999999996</v>
      </c>
      <c r="E11" s="60">
        <v>9435830</v>
      </c>
      <c r="F11" s="60">
        <v>10812670</v>
      </c>
      <c r="G11" s="60">
        <v>11866141.300000001</v>
      </c>
      <c r="H11" s="60">
        <v>11950911.699999999</v>
      </c>
      <c r="I11" s="60">
        <v>12428948.199999999</v>
      </c>
      <c r="J11" s="60">
        <v>12926106</v>
      </c>
      <c r="K11" s="60">
        <v>13443150.300000001</v>
      </c>
      <c r="L11" s="60">
        <v>13980876.300000001</v>
      </c>
      <c r="M11" s="60">
        <v>14540111.300000001</v>
      </c>
      <c r="N11" s="61">
        <v>15121715.800000001</v>
      </c>
      <c r="O11" s="86"/>
    </row>
    <row r="12" spans="1:15" s="40" customFormat="1" x14ac:dyDescent="0.25">
      <c r="A12" s="38" t="s">
        <v>19</v>
      </c>
      <c r="B12" s="70">
        <v>12021597.800000001</v>
      </c>
      <c r="C12" s="70">
        <v>10760385</v>
      </c>
      <c r="D12" s="70">
        <v>10359094.800000001</v>
      </c>
      <c r="E12" s="95">
        <v>11650604.6</v>
      </c>
      <c r="F12" s="95">
        <v>6410165.7999999998</v>
      </c>
      <c r="G12" s="95">
        <v>6388836.9000000004</v>
      </c>
      <c r="H12" s="95">
        <v>6394397.7999999998</v>
      </c>
      <c r="I12" s="95">
        <v>6423421.5</v>
      </c>
      <c r="J12" s="95">
        <v>6453152.4000000004</v>
      </c>
      <c r="K12" s="95">
        <v>6483612.7000000002</v>
      </c>
      <c r="L12" s="95">
        <v>6514805.2000000002</v>
      </c>
      <c r="M12" s="95">
        <v>6546734.0999999996</v>
      </c>
      <c r="N12" s="70">
        <v>6579403.5999999996</v>
      </c>
      <c r="O12" s="85"/>
    </row>
    <row r="13" spans="1:15" s="40" customFormat="1" x14ac:dyDescent="0.25">
      <c r="A13" s="38" t="s">
        <v>29</v>
      </c>
      <c r="B13" s="64">
        <v>9346516.5</v>
      </c>
      <c r="C13" s="64">
        <v>7654097.5999999996</v>
      </c>
      <c r="D13" s="64">
        <v>11111437.800000001</v>
      </c>
      <c r="E13" s="64">
        <v>12698911.4</v>
      </c>
      <c r="F13" s="64">
        <v>8436268.5999999996</v>
      </c>
      <c r="G13" s="64">
        <v>8198327.2000000002</v>
      </c>
      <c r="H13" s="64">
        <v>8241913.4879999999</v>
      </c>
      <c r="I13" s="64">
        <v>8398805.0675199982</v>
      </c>
      <c r="J13" s="64">
        <v>8561972.3102207985</v>
      </c>
      <c r="K13" s="64">
        <v>8731666.2426296305</v>
      </c>
      <c r="L13" s="64">
        <v>8908147.9323348161</v>
      </c>
      <c r="M13" s="64">
        <v>9091688.8896282092</v>
      </c>
      <c r="N13" s="64">
        <v>9282571.4852133375</v>
      </c>
      <c r="O13" s="73"/>
    </row>
    <row r="14" spans="1:15" s="47" customFormat="1" ht="30" x14ac:dyDescent="0.25">
      <c r="A14" s="44" t="s">
        <v>20</v>
      </c>
      <c r="B14" s="60">
        <v>8568589</v>
      </c>
      <c r="C14" s="60">
        <v>7578093.8000000007</v>
      </c>
      <c r="D14" s="60">
        <v>10644772</v>
      </c>
      <c r="E14" s="60">
        <v>11617722.800000001</v>
      </c>
      <c r="F14" s="60">
        <v>7982892.8999999994</v>
      </c>
      <c r="G14" s="60">
        <v>7664179.2999999998</v>
      </c>
      <c r="H14" s="60">
        <v>7815036.5879999995</v>
      </c>
      <c r="I14" s="60">
        <v>7971928.1675199987</v>
      </c>
      <c r="J14" s="60">
        <v>8135095.410220799</v>
      </c>
      <c r="K14" s="60">
        <v>8304789.342629631</v>
      </c>
      <c r="L14" s="60">
        <v>8481271.0323348157</v>
      </c>
      <c r="M14" s="60">
        <v>8664811.9896282088</v>
      </c>
      <c r="N14" s="60">
        <v>8855694.5852133371</v>
      </c>
      <c r="O14" s="86"/>
    </row>
    <row r="15" spans="1:15" s="47" customFormat="1" x14ac:dyDescent="0.25">
      <c r="A15" s="44" t="s">
        <v>21</v>
      </c>
      <c r="B15" s="61">
        <v>860973.1</v>
      </c>
      <c r="C15" s="61">
        <v>1145464.8</v>
      </c>
      <c r="D15" s="61">
        <v>3023431.3</v>
      </c>
      <c r="E15" s="61">
        <v>850000</v>
      </c>
      <c r="F15" s="61">
        <v>850000</v>
      </c>
      <c r="G15" s="61">
        <v>850000</v>
      </c>
      <c r="H15" s="61">
        <v>850000</v>
      </c>
      <c r="I15" s="61">
        <v>850000</v>
      </c>
      <c r="J15" s="61">
        <v>850000</v>
      </c>
      <c r="K15" s="61">
        <v>850000</v>
      </c>
      <c r="L15" s="61">
        <v>850000</v>
      </c>
      <c r="M15" s="61">
        <v>850000</v>
      </c>
      <c r="N15" s="61">
        <v>850000</v>
      </c>
      <c r="O15" s="86"/>
    </row>
    <row r="16" spans="1:15" s="47" customFormat="1" x14ac:dyDescent="0.25">
      <c r="A16" s="44" t="s">
        <v>22</v>
      </c>
      <c r="B16" s="61">
        <v>3256290.5999999996</v>
      </c>
      <c r="C16" s="61">
        <v>2764531.4000000004</v>
      </c>
      <c r="D16" s="61">
        <v>2900339.4</v>
      </c>
      <c r="E16" s="61">
        <v>4313259.3999999994</v>
      </c>
      <c r="F16" s="61">
        <v>2770881.5999999992</v>
      </c>
      <c r="G16" s="61">
        <v>2647128.2999999998</v>
      </c>
      <c r="H16" s="61">
        <v>2647128.2999999998</v>
      </c>
      <c r="I16" s="61">
        <v>2647128.2999999998</v>
      </c>
      <c r="J16" s="61">
        <v>2647128.2999999998</v>
      </c>
      <c r="K16" s="61">
        <v>2647128.2999999998</v>
      </c>
      <c r="L16" s="61">
        <v>2647128.2999999998</v>
      </c>
      <c r="M16" s="61">
        <v>2647128.2999999998</v>
      </c>
      <c r="N16" s="61">
        <v>2647128.2999999998</v>
      </c>
      <c r="O16" s="86"/>
    </row>
    <row r="17" spans="1:15" s="47" customFormat="1" x14ac:dyDescent="0.25">
      <c r="A17" s="44" t="s">
        <v>23</v>
      </c>
      <c r="B17" s="61">
        <v>3365037.4</v>
      </c>
      <c r="C17" s="61">
        <v>3271257.6</v>
      </c>
      <c r="D17" s="61">
        <v>3308408.3</v>
      </c>
      <c r="E17" s="61">
        <v>4048960.1999999997</v>
      </c>
      <c r="F17" s="61">
        <v>3737359.3000000003</v>
      </c>
      <c r="G17" s="61">
        <v>3771432.2</v>
      </c>
      <c r="H17" s="61">
        <v>3922289.4879999999</v>
      </c>
      <c r="I17" s="61">
        <v>4079181.0675199996</v>
      </c>
      <c r="J17" s="61">
        <v>4242348.3102207994</v>
      </c>
      <c r="K17" s="61">
        <v>4412042.2426296314</v>
      </c>
      <c r="L17" s="61">
        <v>4588523.9323348161</v>
      </c>
      <c r="M17" s="61">
        <v>4772064.8896282092</v>
      </c>
      <c r="N17" s="61">
        <v>4962947.4852133375</v>
      </c>
      <c r="O17" s="86"/>
    </row>
    <row r="18" spans="1:15" s="47" customFormat="1" ht="18" customHeight="1" x14ac:dyDescent="0.25">
      <c r="A18" s="44" t="s">
        <v>61</v>
      </c>
      <c r="B18" s="61">
        <v>1086287.8999999999</v>
      </c>
      <c r="C18" s="61">
        <v>396840</v>
      </c>
      <c r="D18" s="61">
        <v>1412593</v>
      </c>
      <c r="E18" s="61">
        <v>2405503.2000000002</v>
      </c>
      <c r="F18" s="61">
        <v>624652</v>
      </c>
      <c r="G18" s="61">
        <v>395618.8</v>
      </c>
      <c r="H18" s="61">
        <v>395618.8</v>
      </c>
      <c r="I18" s="61">
        <v>395618.8</v>
      </c>
      <c r="J18" s="61">
        <v>395618.8</v>
      </c>
      <c r="K18" s="61">
        <v>395618.8</v>
      </c>
      <c r="L18" s="61">
        <v>395618.8</v>
      </c>
      <c r="M18" s="61">
        <v>395618.8</v>
      </c>
      <c r="N18" s="61">
        <v>395618.8</v>
      </c>
      <c r="O18" s="86"/>
    </row>
    <row r="19" spans="1:15" s="40" customFormat="1" x14ac:dyDescent="0.25">
      <c r="A19" s="48" t="s">
        <v>24</v>
      </c>
      <c r="B19" s="49">
        <v>133820400.42574999</v>
      </c>
      <c r="C19" s="49">
        <v>142545927.41969004</v>
      </c>
      <c r="D19" s="49">
        <v>154142555.417</v>
      </c>
      <c r="E19" s="49">
        <v>175099800</v>
      </c>
      <c r="F19" s="49">
        <v>179097342.07660002</v>
      </c>
      <c r="G19" s="49">
        <v>187365992.55709997</v>
      </c>
      <c r="H19" s="49">
        <v>192388962.49280003</v>
      </c>
      <c r="I19" s="49">
        <v>187563057.88176998</v>
      </c>
      <c r="J19" s="49">
        <v>196880167.65110081</v>
      </c>
      <c r="K19" s="49">
        <v>202855706.39812961</v>
      </c>
      <c r="L19" s="49">
        <v>209455357.3474848</v>
      </c>
      <c r="M19" s="49">
        <v>215694751.3051582</v>
      </c>
      <c r="N19" s="49">
        <v>221877857.54441336</v>
      </c>
      <c r="O19" s="85"/>
    </row>
    <row r="20" spans="1:15" s="40" customFormat="1" x14ac:dyDescent="0.25">
      <c r="A20" s="48" t="s">
        <v>27</v>
      </c>
      <c r="B20" s="35">
        <v>2863898.4742499888</v>
      </c>
      <c r="C20" s="35">
        <v>-8655292.5196900517</v>
      </c>
      <c r="D20" s="35">
        <v>14650843.283000022</v>
      </c>
      <c r="E20" s="49">
        <v>-596969.5</v>
      </c>
      <c r="F20" s="49">
        <v>-9963264.1766000018</v>
      </c>
      <c r="G20" s="49">
        <v>-10300874.257099999</v>
      </c>
      <c r="H20" s="49">
        <v>-6398932.2048000004</v>
      </c>
      <c r="I20" s="49">
        <v>-8969275.3142499998</v>
      </c>
      <c r="J20" s="49">
        <v>-9240413.5408800002</v>
      </c>
      <c r="K20" s="49">
        <v>-5763822.6554999994</v>
      </c>
      <c r="L20" s="49">
        <v>-2083865.11515</v>
      </c>
      <c r="M20" s="49">
        <v>2319035.2844699998</v>
      </c>
      <c r="N20" s="49">
        <v>7027943.3408000004</v>
      </c>
      <c r="O20" s="84"/>
    </row>
    <row r="21" spans="1:15" s="40" customFormat="1" x14ac:dyDescent="0.25">
      <c r="A21" s="38" t="s">
        <v>28</v>
      </c>
      <c r="B21" s="97">
        <v>2.2490563446862644</v>
      </c>
      <c r="C21" s="97">
        <v>6.8564083781233851</v>
      </c>
      <c r="D21" s="97">
        <v>9.2913883106079656</v>
      </c>
      <c r="E21" s="97">
        <v>0.36894625502306516</v>
      </c>
      <c r="F21" s="97">
        <v>6.2</v>
      </c>
      <c r="G21" s="97">
        <v>6.1</v>
      </c>
      <c r="H21" s="97">
        <v>3.6</v>
      </c>
      <c r="I21" s="97">
        <v>5.27</v>
      </c>
      <c r="J21" s="97">
        <v>5.16</v>
      </c>
      <c r="K21" s="97">
        <v>3.06</v>
      </c>
      <c r="L21" s="97">
        <v>1.05</v>
      </c>
      <c r="M21" s="97">
        <v>1.1100000000000001</v>
      </c>
      <c r="N21" s="99">
        <v>3.2</v>
      </c>
      <c r="O21" s="73"/>
    </row>
    <row r="22" spans="1:15" s="92" customFormat="1" x14ac:dyDescent="0.25">
      <c r="A22" s="88"/>
      <c r="B22" s="89"/>
      <c r="C22" s="89"/>
      <c r="D22" s="89"/>
      <c r="E22" s="90"/>
      <c r="F22" s="90"/>
      <c r="G22" s="90"/>
      <c r="H22" s="90"/>
      <c r="I22" s="90"/>
      <c r="J22" s="90"/>
      <c r="K22" s="90"/>
      <c r="L22" s="90"/>
      <c r="M22" s="90"/>
      <c r="N22" s="91"/>
      <c r="O22" s="73"/>
    </row>
  </sheetData>
  <mergeCells count="2">
    <mergeCell ref="A2:N2"/>
    <mergeCell ref="A3:N3"/>
  </mergeCells>
  <pageMargins left="0" right="0" top="0.74803149606299213" bottom="0.74803149606299213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selection activeCell="B32" sqref="B32"/>
    </sheetView>
  </sheetViews>
  <sheetFormatPr defaultRowHeight="15" x14ac:dyDescent="0.25"/>
  <cols>
    <col min="1" max="1" width="28.7109375" customWidth="1"/>
    <col min="2" max="2" width="9.85546875" style="54" customWidth="1"/>
    <col min="3" max="14" width="9.85546875" customWidth="1"/>
  </cols>
  <sheetData>
    <row r="1" spans="1:14" x14ac:dyDescent="0.2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80" t="s">
        <v>75</v>
      </c>
    </row>
    <row r="2" spans="1:14" ht="27.75" customHeight="1" x14ac:dyDescent="0.25">
      <c r="A2" s="104" t="s">
        <v>87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4" ht="20.25" x14ac:dyDescent="0.25">
      <c r="A3" s="104" t="s">
        <v>86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</row>
    <row r="4" spans="1:14" ht="17.25" customHeight="1" x14ac:dyDescent="0.25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79"/>
      <c r="N4" s="100" t="s">
        <v>36</v>
      </c>
    </row>
    <row r="5" spans="1:14" ht="49.5" customHeight="1" x14ac:dyDescent="0.25">
      <c r="A5" s="2" t="s">
        <v>0</v>
      </c>
      <c r="B5" s="29" t="s">
        <v>1</v>
      </c>
      <c r="C5" s="3" t="s">
        <v>2</v>
      </c>
      <c r="D5" s="3" t="s">
        <v>3</v>
      </c>
      <c r="E5" s="3" t="s">
        <v>80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59</v>
      </c>
    </row>
    <row r="6" spans="1:14" s="69" customFormat="1" x14ac:dyDescent="0.25">
      <c r="A6" s="67" t="s">
        <v>30</v>
      </c>
      <c r="B6" s="64">
        <v>109.5</v>
      </c>
      <c r="C6" s="64">
        <v>105.2</v>
      </c>
      <c r="D6" s="64">
        <v>137.19999999999999</v>
      </c>
      <c r="E6" s="64">
        <v>141.80000000000001</v>
      </c>
      <c r="F6" s="64">
        <v>136.69999999999999</v>
      </c>
      <c r="G6" s="64">
        <v>143.6</v>
      </c>
      <c r="H6" s="63">
        <v>151.1</v>
      </c>
      <c r="I6" s="63">
        <v>142.19999999999999</v>
      </c>
      <c r="J6" s="63">
        <v>149.6</v>
      </c>
      <c r="K6" s="63">
        <v>157.4</v>
      </c>
      <c r="L6" s="63">
        <v>165.9</v>
      </c>
      <c r="M6" s="63">
        <v>174.8</v>
      </c>
      <c r="N6" s="68">
        <v>183.9</v>
      </c>
    </row>
    <row r="7" spans="1:14" s="15" customFormat="1" x14ac:dyDescent="0.25">
      <c r="A7" s="38" t="s">
        <v>31</v>
      </c>
      <c r="B7" s="64">
        <f>B6*100/B18</f>
        <v>11.947626841243862</v>
      </c>
      <c r="C7" s="64">
        <f>C6*100/C18</f>
        <v>10.674784373414511</v>
      </c>
      <c r="D7" s="64">
        <f>D6*100/D18</f>
        <v>12.996116320924504</v>
      </c>
      <c r="E7" s="64">
        <f t="shared" ref="E7:N7" si="0">E6*100/E18</f>
        <v>12.601084155336357</v>
      </c>
      <c r="F7" s="64">
        <f t="shared" si="0"/>
        <v>11.385025401848919</v>
      </c>
      <c r="G7" s="64">
        <f t="shared" si="0"/>
        <v>11.212618099476849</v>
      </c>
      <c r="H7" s="64">
        <f t="shared" si="0"/>
        <v>11.031612761918668</v>
      </c>
      <c r="I7" s="64">
        <f t="shared" si="0"/>
        <v>9.6609824036959022</v>
      </c>
      <c r="J7" s="64">
        <f t="shared" si="0"/>
        <v>9.4480232411266893</v>
      </c>
      <c r="K7" s="64">
        <f t="shared" si="0"/>
        <v>9.2670002943773913</v>
      </c>
      <c r="L7" s="64">
        <f t="shared" si="0"/>
        <v>9.1188918814928819</v>
      </c>
      <c r="M7" s="64">
        <f t="shared" si="0"/>
        <v>9.0103092783505154</v>
      </c>
      <c r="N7" s="64">
        <f t="shared" si="0"/>
        <v>8.8481524249422634</v>
      </c>
    </row>
    <row r="8" spans="1:14" s="15" customFormat="1" x14ac:dyDescent="0.25">
      <c r="A8" s="38" t="s">
        <v>32</v>
      </c>
      <c r="B8" s="64">
        <v>108.2</v>
      </c>
      <c r="C8" s="64">
        <v>113.2</v>
      </c>
      <c r="D8" s="64">
        <v>124</v>
      </c>
      <c r="E8" s="64">
        <v>141.5</v>
      </c>
      <c r="F8" s="64">
        <v>144.4</v>
      </c>
      <c r="G8" s="64">
        <v>151.69999999999999</v>
      </c>
      <c r="H8" s="64">
        <v>155.4</v>
      </c>
      <c r="I8" s="64">
        <v>149.19999999999999</v>
      </c>
      <c r="J8" s="64">
        <v>156.9</v>
      </c>
      <c r="K8" s="64">
        <v>162</v>
      </c>
      <c r="L8" s="64">
        <v>167.6</v>
      </c>
      <c r="M8" s="64">
        <v>173</v>
      </c>
      <c r="N8" s="68">
        <v>178.3</v>
      </c>
    </row>
    <row r="9" spans="1:14" s="15" customFormat="1" x14ac:dyDescent="0.25">
      <c r="A9" s="38" t="s">
        <v>31</v>
      </c>
      <c r="B9" s="64">
        <f>B8*100/B18</f>
        <v>11.805782869612656</v>
      </c>
      <c r="C9" s="64">
        <f>C8*100/C18</f>
        <v>11.486555048198884</v>
      </c>
      <c r="D9" s="64">
        <f>D8*100/D18</f>
        <v>11.745761106374916</v>
      </c>
      <c r="E9" s="64">
        <f t="shared" ref="E9:N9" si="1">E8*100/E18</f>
        <v>12.57442459788501</v>
      </c>
      <c r="F9" s="64">
        <f t="shared" si="1"/>
        <v>12.026317981177646</v>
      </c>
      <c r="G9" s="64">
        <f t="shared" si="1"/>
        <v>11.845084719294134</v>
      </c>
      <c r="H9" s="64">
        <f t="shared" si="1"/>
        <v>11.345550120464335</v>
      </c>
      <c r="I9" s="64">
        <f t="shared" si="1"/>
        <v>10.136558190094433</v>
      </c>
      <c r="J9" s="64">
        <f t="shared" si="1"/>
        <v>9.9090564607805973</v>
      </c>
      <c r="K9" s="64">
        <f t="shared" si="1"/>
        <v>9.5378274948483952</v>
      </c>
      <c r="L9" s="64">
        <f t="shared" si="1"/>
        <v>9.2123344143351833</v>
      </c>
      <c r="M9" s="64">
        <f t="shared" si="1"/>
        <v>8.9175257731958766</v>
      </c>
      <c r="N9" s="64">
        <f t="shared" si="1"/>
        <v>8.5787143956889906</v>
      </c>
    </row>
    <row r="10" spans="1:14" s="15" customFormat="1" x14ac:dyDescent="0.25">
      <c r="A10" s="38" t="s">
        <v>33</v>
      </c>
      <c r="B10" s="64">
        <f>B6-B8</f>
        <v>1.2999999999999972</v>
      </c>
      <c r="C10" s="64">
        <f>C6-C8</f>
        <v>-8</v>
      </c>
      <c r="D10" s="64">
        <f>D6-D8</f>
        <v>13.199999999999989</v>
      </c>
      <c r="E10" s="64">
        <f t="shared" ref="E10:N10" si="2">E6-E8</f>
        <v>0.30000000000001137</v>
      </c>
      <c r="F10" s="64">
        <f t="shared" si="2"/>
        <v>-7.7000000000000171</v>
      </c>
      <c r="G10" s="64">
        <f t="shared" si="2"/>
        <v>-8.0999999999999943</v>
      </c>
      <c r="H10" s="64">
        <f t="shared" si="2"/>
        <v>-4.3000000000000114</v>
      </c>
      <c r="I10" s="64">
        <f t="shared" si="2"/>
        <v>-7</v>
      </c>
      <c r="J10" s="64">
        <f t="shared" si="2"/>
        <v>-7.3000000000000114</v>
      </c>
      <c r="K10" s="64">
        <f t="shared" si="2"/>
        <v>-4.5999999999999943</v>
      </c>
      <c r="L10" s="64">
        <f t="shared" si="2"/>
        <v>-1.6999999999999886</v>
      </c>
      <c r="M10" s="64">
        <f t="shared" si="2"/>
        <v>1.8000000000000114</v>
      </c>
      <c r="N10" s="64">
        <f t="shared" si="2"/>
        <v>5.5999999999999943</v>
      </c>
    </row>
    <row r="11" spans="1:14" s="15" customFormat="1" x14ac:dyDescent="0.25">
      <c r="A11" s="38" t="s">
        <v>31</v>
      </c>
      <c r="B11" s="64">
        <f>(B10*100/B18)</f>
        <v>0.14184397163120535</v>
      </c>
      <c r="C11" s="64">
        <f>-(C10*100/C18)</f>
        <v>0.81177067478437337</v>
      </c>
      <c r="D11" s="64">
        <f>(D10*100/D18)</f>
        <v>1.2503552145495869</v>
      </c>
      <c r="E11" s="64">
        <f t="shared" ref="E11:L11" si="3">-(E10*100/E18)</f>
        <v>-2.6659557451347318E-2</v>
      </c>
      <c r="F11" s="64">
        <f t="shared" si="3"/>
        <v>0.6412925793287263</v>
      </c>
      <c r="G11" s="64">
        <f t="shared" si="3"/>
        <v>0.63246661981728691</v>
      </c>
      <c r="H11" s="64">
        <f t="shared" si="3"/>
        <v>0.31393735854566773</v>
      </c>
      <c r="I11" s="64">
        <f t="shared" si="3"/>
        <v>0.47557578639853249</v>
      </c>
      <c r="J11" s="64">
        <f t="shared" si="3"/>
        <v>0.46103321965390998</v>
      </c>
      <c r="K11" s="64">
        <f t="shared" si="3"/>
        <v>0.2708272004710035</v>
      </c>
      <c r="L11" s="64">
        <f t="shared" si="3"/>
        <v>9.3442532842301362E-2</v>
      </c>
      <c r="M11" s="64">
        <f>(M10*100/M18)</f>
        <v>9.2783505154639762E-2</v>
      </c>
      <c r="N11" s="64">
        <f>(N10*100/N18)</f>
        <v>0.26943802925327148</v>
      </c>
    </row>
    <row r="12" spans="1:14" s="15" customFormat="1" x14ac:dyDescent="0.25">
      <c r="A12" s="38" t="s">
        <v>34</v>
      </c>
      <c r="B12" s="64">
        <v>6.2</v>
      </c>
      <c r="C12" s="64">
        <v>3.9</v>
      </c>
      <c r="D12" s="64">
        <v>3.5</v>
      </c>
      <c r="E12" s="64">
        <v>3.2</v>
      </c>
      <c r="F12" s="64">
        <v>3.6</v>
      </c>
      <c r="G12" s="64">
        <v>3.6</v>
      </c>
      <c r="H12" s="63">
        <v>3.6</v>
      </c>
      <c r="I12" s="63">
        <v>2.9</v>
      </c>
      <c r="J12" s="63">
        <v>10.7</v>
      </c>
      <c r="K12" s="63">
        <v>15.7</v>
      </c>
      <c r="L12" s="63">
        <v>17.5</v>
      </c>
      <c r="M12" s="63">
        <v>15.4</v>
      </c>
      <c r="N12" s="68">
        <v>9.1999999999999993</v>
      </c>
    </row>
    <row r="13" spans="1:14" s="15" customFormat="1" x14ac:dyDescent="0.25">
      <c r="A13" s="38" t="s">
        <v>31</v>
      </c>
      <c r="B13" s="64">
        <f>B12*100/B18</f>
        <v>0.67648663393344244</v>
      </c>
      <c r="C13" s="64">
        <f>C12*100/C18</f>
        <v>0.39573820395738202</v>
      </c>
      <c r="D13" s="64">
        <f>D12*100/D18</f>
        <v>0.33153357961542101</v>
      </c>
      <c r="E13" s="64">
        <f t="shared" ref="E13:N13" si="4">E12*100/E18</f>
        <v>0.2843686128143606</v>
      </c>
      <c r="F13" s="64">
        <f t="shared" si="4"/>
        <v>0.2998251020238194</v>
      </c>
      <c r="G13" s="64">
        <f t="shared" si="4"/>
        <v>0.28109627547434995</v>
      </c>
      <c r="H13" s="64">
        <f t="shared" si="4"/>
        <v>0.26283127692195368</v>
      </c>
      <c r="I13" s="64">
        <f t="shared" si="4"/>
        <v>0.19702425436510632</v>
      </c>
      <c r="J13" s="64">
        <f t="shared" si="4"/>
        <v>0.67576102058860676</v>
      </c>
      <c r="K13" s="64">
        <f t="shared" si="4"/>
        <v>0.9243450103032087</v>
      </c>
      <c r="L13" s="64">
        <f t="shared" si="4"/>
        <v>0.96190842631781459</v>
      </c>
      <c r="M13" s="64">
        <f t="shared" si="4"/>
        <v>0.79381443298969068</v>
      </c>
      <c r="N13" s="64">
        <f t="shared" si="4"/>
        <v>0.4426481909160892</v>
      </c>
    </row>
    <row r="17" spans="1:14" hidden="1" x14ac:dyDescent="0.25">
      <c r="A17" s="2" t="s">
        <v>0</v>
      </c>
      <c r="B17" s="29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  <c r="L17" s="3" t="s">
        <v>11</v>
      </c>
      <c r="M17" s="3" t="s">
        <v>12</v>
      </c>
      <c r="N17" s="3" t="s">
        <v>59</v>
      </c>
    </row>
    <row r="18" spans="1:14" ht="60" hidden="1" x14ac:dyDescent="0.25">
      <c r="A18" s="22" t="s">
        <v>60</v>
      </c>
      <c r="B18" s="64">
        <v>916.5</v>
      </c>
      <c r="C18" s="27">
        <v>985.5</v>
      </c>
      <c r="D18" s="27">
        <v>1055.7</v>
      </c>
      <c r="E18" s="27">
        <v>1125.3</v>
      </c>
      <c r="F18" s="27">
        <v>1200.7</v>
      </c>
      <c r="G18" s="27">
        <v>1280.7</v>
      </c>
      <c r="H18" s="27">
        <v>1369.7</v>
      </c>
      <c r="I18" s="27">
        <v>1471.9</v>
      </c>
      <c r="J18" s="27">
        <v>1583.4</v>
      </c>
      <c r="K18" s="27">
        <v>1698.5</v>
      </c>
      <c r="L18" s="27">
        <v>1819.3</v>
      </c>
      <c r="M18" s="27">
        <v>1940</v>
      </c>
      <c r="N18" s="26">
        <v>2078.4</v>
      </c>
    </row>
    <row r="19" spans="1:14" hidden="1" x14ac:dyDescent="0.25">
      <c r="A19" s="19" t="s">
        <v>58</v>
      </c>
      <c r="B19" s="55">
        <f>B18*100/759.1</f>
        <v>120.7350810169938</v>
      </c>
      <c r="C19" s="20">
        <f>C18*100/B18</f>
        <v>107.52864157119477</v>
      </c>
      <c r="D19" s="20">
        <f t="shared" ref="D19:N19" si="5">D18*100/C18</f>
        <v>107.12328767123287</v>
      </c>
      <c r="E19" s="20">
        <f t="shared" si="5"/>
        <v>106.59278204035236</v>
      </c>
      <c r="F19" s="20">
        <f t="shared" si="5"/>
        <v>106.70043543943838</v>
      </c>
      <c r="G19" s="20">
        <f t="shared" si="5"/>
        <v>106.66278004497376</v>
      </c>
      <c r="H19" s="20">
        <f t="shared" si="5"/>
        <v>106.94932458811587</v>
      </c>
      <c r="I19" s="20">
        <f t="shared" si="5"/>
        <v>107.46148791706213</v>
      </c>
      <c r="J19" s="20">
        <f t="shared" si="5"/>
        <v>107.57524288334805</v>
      </c>
      <c r="K19" s="20">
        <f t="shared" si="5"/>
        <v>107.26916761399519</v>
      </c>
      <c r="L19" s="20">
        <f t="shared" si="5"/>
        <v>107.11215778628201</v>
      </c>
      <c r="M19" s="20">
        <f t="shared" si="5"/>
        <v>106.63441983180344</v>
      </c>
      <c r="N19" s="20">
        <f t="shared" si="5"/>
        <v>107.1340206185567</v>
      </c>
    </row>
    <row r="21" spans="1:14" x14ac:dyDescent="0.25">
      <c r="B21" s="5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 x14ac:dyDescent="0.25">
      <c r="B22" s="5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14" x14ac:dyDescent="0.25">
      <c r="B23" s="5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</row>
    <row r="24" spans="1:14" x14ac:dyDescent="0.25">
      <c r="B24" s="5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</sheetData>
  <mergeCells count="2">
    <mergeCell ref="A2:N2"/>
    <mergeCell ref="A3:N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workbookViewId="0">
      <selection activeCell="E34" sqref="E34"/>
    </sheetView>
  </sheetViews>
  <sheetFormatPr defaultRowHeight="15" x14ac:dyDescent="0.25"/>
  <cols>
    <col min="1" max="1" width="31.28515625" customWidth="1"/>
    <col min="2" max="2" width="10" style="54" customWidth="1"/>
    <col min="3" max="14" width="10" customWidth="1"/>
  </cols>
  <sheetData>
    <row r="1" spans="1:14" x14ac:dyDescent="0.25">
      <c r="N1" s="6" t="s">
        <v>76</v>
      </c>
    </row>
    <row r="2" spans="1:14" ht="20.25" x14ac:dyDescent="0.25">
      <c r="A2" s="103" t="s">
        <v>71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4" ht="20.25" x14ac:dyDescent="0.25">
      <c r="A3" s="104" t="s">
        <v>86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</row>
    <row r="4" spans="1:14" ht="19.5" customHeight="1" x14ac:dyDescent="0.2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79"/>
      <c r="N4" s="80" t="s">
        <v>35</v>
      </c>
    </row>
    <row r="5" spans="1:14" ht="30" x14ac:dyDescent="0.25">
      <c r="A5" s="2" t="s">
        <v>0</v>
      </c>
      <c r="B5" s="29" t="s">
        <v>1</v>
      </c>
      <c r="C5" s="3" t="s">
        <v>2</v>
      </c>
      <c r="D5" s="3" t="s">
        <v>3</v>
      </c>
      <c r="E5" s="3" t="s">
        <v>81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59</v>
      </c>
    </row>
    <row r="6" spans="1:14" s="15" customFormat="1" x14ac:dyDescent="0.25">
      <c r="A6" s="38" t="s">
        <v>30</v>
      </c>
      <c r="B6" s="64">
        <v>136.69999999999999</v>
      </c>
      <c r="C6" s="64">
        <v>133.9</v>
      </c>
      <c r="D6" s="64">
        <v>168.8</v>
      </c>
      <c r="E6" s="64">
        <v>174.5</v>
      </c>
      <c r="F6" s="64">
        <v>169.1</v>
      </c>
      <c r="G6" s="64">
        <v>177.1</v>
      </c>
      <c r="H6" s="63">
        <v>186</v>
      </c>
      <c r="I6" s="63">
        <v>178.6</v>
      </c>
      <c r="J6" s="63">
        <v>187.6</v>
      </c>
      <c r="K6" s="63">
        <v>197.1</v>
      </c>
      <c r="L6" s="63">
        <v>207.4</v>
      </c>
      <c r="M6" s="63">
        <v>218</v>
      </c>
      <c r="N6" s="63">
        <v>228.9</v>
      </c>
    </row>
    <row r="7" spans="1:14" s="15" customFormat="1" x14ac:dyDescent="0.25">
      <c r="A7" s="38" t="s">
        <v>31</v>
      </c>
      <c r="B7" s="64">
        <f>B6*100/B17</f>
        <v>14.915439170758317</v>
      </c>
      <c r="C7" s="64">
        <f>C6*100/C17</f>
        <v>13.58701166920345</v>
      </c>
      <c r="D7" s="64">
        <f>D6*100/D17</f>
        <v>15.989390925452305</v>
      </c>
      <c r="E7" s="64">
        <f t="shared" ref="E7:N7" si="0">E6*100/E17</f>
        <v>15.506975917533103</v>
      </c>
      <c r="F7" s="64">
        <f t="shared" si="0"/>
        <v>14.083451320063295</v>
      </c>
      <c r="G7" s="64">
        <f t="shared" si="0"/>
        <v>13.82837510736316</v>
      </c>
      <c r="H7" s="64">
        <f t="shared" si="0"/>
        <v>13.579615974300941</v>
      </c>
      <c r="I7" s="64">
        <f t="shared" si="0"/>
        <v>12.133976492968271</v>
      </c>
      <c r="J7" s="64">
        <f t="shared" si="0"/>
        <v>11.847922192749778</v>
      </c>
      <c r="K7" s="64">
        <f t="shared" si="0"/>
        <v>11.604356785398881</v>
      </c>
      <c r="L7" s="64">
        <f t="shared" si="0"/>
        <v>11.399989006760842</v>
      </c>
      <c r="M7" s="64">
        <f t="shared" si="0"/>
        <v>11.237113402061855</v>
      </c>
      <c r="N7" s="64">
        <f t="shared" si="0"/>
        <v>11.013279445727482</v>
      </c>
    </row>
    <row r="8" spans="1:14" s="15" customFormat="1" x14ac:dyDescent="0.25">
      <c r="A8" s="38" t="s">
        <v>32</v>
      </c>
      <c r="B8" s="63">
        <v>133.80000000000001</v>
      </c>
      <c r="C8" s="63">
        <v>142.5</v>
      </c>
      <c r="D8" s="63">
        <v>154.1</v>
      </c>
      <c r="E8" s="64">
        <v>175.1</v>
      </c>
      <c r="F8" s="64">
        <v>179.1</v>
      </c>
      <c r="G8" s="64">
        <v>187.4</v>
      </c>
      <c r="H8" s="64">
        <v>192.4</v>
      </c>
      <c r="I8" s="64">
        <v>187.6</v>
      </c>
      <c r="J8" s="64">
        <v>196.9</v>
      </c>
      <c r="K8" s="64">
        <v>202.9</v>
      </c>
      <c r="L8" s="64">
        <v>209.5</v>
      </c>
      <c r="M8" s="64">
        <v>215.7</v>
      </c>
      <c r="N8" s="63">
        <v>221.9</v>
      </c>
    </row>
    <row r="9" spans="1:14" s="15" customFormat="1" x14ac:dyDescent="0.25">
      <c r="A9" s="38" t="s">
        <v>31</v>
      </c>
      <c r="B9" s="64">
        <f>B8*100/B17</f>
        <v>14.599018003273324</v>
      </c>
      <c r="C9" s="27">
        <f>C8*100/C17</f>
        <v>14.459665144596652</v>
      </c>
      <c r="D9" s="27">
        <f>D8*100/D17</f>
        <v>14.596949891067538</v>
      </c>
      <c r="E9" s="27">
        <f t="shared" ref="E9:N9" si="1">E8*100/E17</f>
        <v>15.560295032435796</v>
      </c>
      <c r="F9" s="27">
        <f t="shared" si="1"/>
        <v>14.916298825685017</v>
      </c>
      <c r="G9" s="27">
        <f t="shared" si="1"/>
        <v>14.632622784414773</v>
      </c>
      <c r="H9" s="27">
        <f t="shared" si="1"/>
        <v>14.046871577717749</v>
      </c>
      <c r="I9" s="27">
        <f t="shared" si="1"/>
        <v>12.745431075480671</v>
      </c>
      <c r="J9" s="27">
        <f t="shared" si="1"/>
        <v>12.435265883541746</v>
      </c>
      <c r="K9" s="27">
        <f t="shared" si="1"/>
        <v>11.9458345599058</v>
      </c>
      <c r="L9" s="27">
        <f t="shared" si="1"/>
        <v>11.51541801791898</v>
      </c>
      <c r="M9" s="27">
        <f t="shared" si="1"/>
        <v>11.118556701030927</v>
      </c>
      <c r="N9" s="27">
        <f t="shared" si="1"/>
        <v>10.676481909160893</v>
      </c>
    </row>
    <row r="10" spans="1:14" s="15" customFormat="1" x14ac:dyDescent="0.25">
      <c r="A10" s="38" t="s">
        <v>33</v>
      </c>
      <c r="B10" s="64">
        <f>B6-B8</f>
        <v>2.8999999999999773</v>
      </c>
      <c r="C10" s="27">
        <f>C6-C8</f>
        <v>-8.5999999999999943</v>
      </c>
      <c r="D10" s="27">
        <f>D6-D8</f>
        <v>14.700000000000017</v>
      </c>
      <c r="E10" s="27">
        <f t="shared" ref="E10:N10" si="2">E6-E8</f>
        <v>-0.59999999999999432</v>
      </c>
      <c r="F10" s="27">
        <f t="shared" si="2"/>
        <v>-10</v>
      </c>
      <c r="G10" s="27">
        <f t="shared" si="2"/>
        <v>-10.300000000000011</v>
      </c>
      <c r="H10" s="27">
        <f t="shared" si="2"/>
        <v>-6.4000000000000057</v>
      </c>
      <c r="I10" s="27">
        <f t="shared" si="2"/>
        <v>-9</v>
      </c>
      <c r="J10" s="27">
        <f t="shared" si="2"/>
        <v>-9.3000000000000114</v>
      </c>
      <c r="K10" s="27">
        <f t="shared" si="2"/>
        <v>-5.8000000000000114</v>
      </c>
      <c r="L10" s="27">
        <f t="shared" si="2"/>
        <v>-2.0999999999999943</v>
      </c>
      <c r="M10" s="27">
        <f t="shared" si="2"/>
        <v>2.3000000000000114</v>
      </c>
      <c r="N10" s="27">
        <f t="shared" si="2"/>
        <v>7</v>
      </c>
    </row>
    <row r="11" spans="1:14" s="15" customFormat="1" x14ac:dyDescent="0.25">
      <c r="A11" s="38" t="s">
        <v>31</v>
      </c>
      <c r="B11" s="31">
        <f>-(B10*100/B17)</f>
        <v>-0.31642116748499477</v>
      </c>
      <c r="C11" s="27">
        <f>-(C10*100/C17)</f>
        <v>0.87265347539320082</v>
      </c>
      <c r="D11" s="27">
        <f>-(D10*100/D17)</f>
        <v>-1.39244103438477</v>
      </c>
      <c r="E11" s="27">
        <f t="shared" ref="E11:N11" si="3">-(E10*100/E17)</f>
        <v>5.3319114902692109E-2</v>
      </c>
      <c r="F11" s="27">
        <f t="shared" si="3"/>
        <v>0.83284750562172061</v>
      </c>
      <c r="G11" s="27">
        <f t="shared" si="3"/>
        <v>0.80424767705161326</v>
      </c>
      <c r="H11" s="27">
        <f t="shared" si="3"/>
        <v>0.467255603416807</v>
      </c>
      <c r="I11" s="27">
        <f t="shared" si="3"/>
        <v>0.61145458251239893</v>
      </c>
      <c r="J11" s="27">
        <f t="shared" si="3"/>
        <v>0.58734369079196735</v>
      </c>
      <c r="K11" s="27">
        <f t="shared" si="3"/>
        <v>0.34147777450691852</v>
      </c>
      <c r="L11" s="27">
        <f t="shared" si="3"/>
        <v>0.11542901115813743</v>
      </c>
      <c r="M11" s="27">
        <f t="shared" si="3"/>
        <v>-0.11855670103092843</v>
      </c>
      <c r="N11" s="27">
        <f t="shared" si="3"/>
        <v>-0.33679753656658967</v>
      </c>
    </row>
    <row r="12" spans="1:14" s="15" customFormat="1" ht="30" x14ac:dyDescent="0.25">
      <c r="A12" s="38" t="s">
        <v>67</v>
      </c>
      <c r="B12" s="64">
        <v>7.5</v>
      </c>
      <c r="C12" s="64">
        <v>5.0999999999999996</v>
      </c>
      <c r="D12" s="64">
        <v>4.4000000000000004</v>
      </c>
      <c r="E12" s="64">
        <v>4.0999999999999996</v>
      </c>
      <c r="F12" s="64">
        <v>4.7</v>
      </c>
      <c r="G12" s="64">
        <v>4.4000000000000004</v>
      </c>
      <c r="H12" s="63">
        <v>4.3</v>
      </c>
      <c r="I12" s="63">
        <v>3.6</v>
      </c>
      <c r="J12" s="63">
        <v>11.4</v>
      </c>
      <c r="K12" s="63">
        <v>17.5</v>
      </c>
      <c r="L12" s="63">
        <v>19.7</v>
      </c>
      <c r="M12" s="63">
        <v>17.2</v>
      </c>
      <c r="N12" s="102">
        <v>9.6</v>
      </c>
    </row>
    <row r="13" spans="1:14" s="15" customFormat="1" x14ac:dyDescent="0.25">
      <c r="A13" s="38" t="s">
        <v>31</v>
      </c>
      <c r="B13" s="31">
        <f t="shared" ref="B13:N13" si="4">B12*100/B17</f>
        <v>0.81833060556464809</v>
      </c>
      <c r="C13" s="27">
        <f t="shared" si="4"/>
        <v>0.51750380517503802</v>
      </c>
      <c r="D13" s="27">
        <f t="shared" si="4"/>
        <v>0.41678507151652933</v>
      </c>
      <c r="E13" s="27">
        <f t="shared" si="4"/>
        <v>0.36434728516839948</v>
      </c>
      <c r="F13" s="27">
        <f t="shared" si="4"/>
        <v>0.39143832764220871</v>
      </c>
      <c r="G13" s="27">
        <f t="shared" si="4"/>
        <v>0.34356211446864998</v>
      </c>
      <c r="H13" s="27">
        <f t="shared" si="4"/>
        <v>0.3139373585456669</v>
      </c>
      <c r="I13" s="27">
        <f t="shared" si="4"/>
        <v>0.24458183300495956</v>
      </c>
      <c r="J13" s="27">
        <f t="shared" si="4"/>
        <v>0.71996968548692686</v>
      </c>
      <c r="K13" s="27">
        <f t="shared" si="4"/>
        <v>1.0303208713570797</v>
      </c>
      <c r="L13" s="27">
        <f t="shared" si="4"/>
        <v>1.0828340570549113</v>
      </c>
      <c r="M13" s="27">
        <f t="shared" si="4"/>
        <v>0.88659793814432986</v>
      </c>
      <c r="N13" s="27">
        <f t="shared" si="4"/>
        <v>0.46189376443418012</v>
      </c>
    </row>
    <row r="14" spans="1:14" x14ac:dyDescent="0.25">
      <c r="A14" s="1"/>
      <c r="B14" s="57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</row>
    <row r="15" spans="1:14" x14ac:dyDescent="0.25">
      <c r="A15" s="1"/>
      <c r="B15" s="57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</row>
    <row r="16" spans="1:14" hidden="1" x14ac:dyDescent="0.25">
      <c r="A16" s="2" t="s">
        <v>0</v>
      </c>
      <c r="B16" s="29" t="s">
        <v>1</v>
      </c>
      <c r="C16" s="3" t="s">
        <v>2</v>
      </c>
      <c r="D16" s="3" t="s">
        <v>3</v>
      </c>
      <c r="E16" s="3" t="s">
        <v>4</v>
      </c>
      <c r="F16" s="3" t="s">
        <v>5</v>
      </c>
      <c r="G16" s="3" t="s">
        <v>6</v>
      </c>
      <c r="H16" s="3" t="s">
        <v>7</v>
      </c>
      <c r="I16" s="3" t="s">
        <v>8</v>
      </c>
      <c r="J16" s="3" t="s">
        <v>9</v>
      </c>
      <c r="K16" s="3" t="s">
        <v>10</v>
      </c>
      <c r="L16" s="3" t="s">
        <v>11</v>
      </c>
      <c r="M16" s="3" t="s">
        <v>12</v>
      </c>
      <c r="N16" s="3" t="s">
        <v>59</v>
      </c>
    </row>
    <row r="17" spans="1:14" ht="60" hidden="1" x14ac:dyDescent="0.25">
      <c r="A17" s="23" t="s">
        <v>41</v>
      </c>
      <c r="B17" s="64">
        <v>916.5</v>
      </c>
      <c r="C17" s="27">
        <v>985.5</v>
      </c>
      <c r="D17" s="27">
        <v>1055.7</v>
      </c>
      <c r="E17" s="27">
        <v>1125.3</v>
      </c>
      <c r="F17" s="27">
        <v>1200.7</v>
      </c>
      <c r="G17" s="27">
        <v>1280.7</v>
      </c>
      <c r="H17" s="27">
        <v>1369.7</v>
      </c>
      <c r="I17" s="27">
        <v>1471.9</v>
      </c>
      <c r="J17" s="27">
        <v>1583.4</v>
      </c>
      <c r="K17" s="27">
        <v>1698.5</v>
      </c>
      <c r="L17" s="27">
        <v>1819.3</v>
      </c>
      <c r="M17" s="27">
        <v>1940</v>
      </c>
      <c r="N17" s="26">
        <v>2078.4</v>
      </c>
    </row>
    <row r="18" spans="1:14" hidden="1" x14ac:dyDescent="0.25">
      <c r="A18" s="19" t="s">
        <v>58</v>
      </c>
      <c r="B18" s="58">
        <f>B17*100/759.1</f>
        <v>120.7350810169938</v>
      </c>
      <c r="C18" s="33">
        <f t="shared" ref="C18:N18" si="5">C17*100/B17</f>
        <v>107.52864157119477</v>
      </c>
      <c r="D18" s="33">
        <f t="shared" si="5"/>
        <v>107.12328767123287</v>
      </c>
      <c r="E18" s="33">
        <f t="shared" si="5"/>
        <v>106.59278204035236</v>
      </c>
      <c r="F18" s="33">
        <f t="shared" si="5"/>
        <v>106.70043543943838</v>
      </c>
      <c r="G18" s="33">
        <f t="shared" si="5"/>
        <v>106.66278004497376</v>
      </c>
      <c r="H18" s="33">
        <f t="shared" si="5"/>
        <v>106.94932458811587</v>
      </c>
      <c r="I18" s="33">
        <f t="shared" si="5"/>
        <v>107.46148791706213</v>
      </c>
      <c r="J18" s="33">
        <f t="shared" si="5"/>
        <v>107.57524288334805</v>
      </c>
      <c r="K18" s="33">
        <f t="shared" si="5"/>
        <v>107.26916761399519</v>
      </c>
      <c r="L18" s="33">
        <f t="shared" si="5"/>
        <v>107.11215778628201</v>
      </c>
      <c r="M18" s="33">
        <f t="shared" si="5"/>
        <v>106.63441983180344</v>
      </c>
      <c r="N18" s="33">
        <f t="shared" si="5"/>
        <v>107.1340206185567</v>
      </c>
    </row>
    <row r="19" spans="1:14" hidden="1" x14ac:dyDescent="0.25"/>
  </sheetData>
  <mergeCells count="2">
    <mergeCell ref="A2:N2"/>
    <mergeCell ref="A3:N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zoomScale="90" zoomScaleNormal="90" workbookViewId="0">
      <selection activeCell="B14" sqref="B14"/>
    </sheetView>
  </sheetViews>
  <sheetFormatPr defaultColWidth="9.140625" defaultRowHeight="15" x14ac:dyDescent="0.25"/>
  <cols>
    <col min="1" max="1" width="40.42578125" style="1" customWidth="1"/>
    <col min="2" max="13" width="14.5703125" style="1" customWidth="1"/>
    <col min="14" max="14" width="16.140625" style="1" customWidth="1"/>
    <col min="15" max="16384" width="9.140625" style="1"/>
  </cols>
  <sheetData>
    <row r="1" spans="1:14" x14ac:dyDescent="0.25">
      <c r="N1" s="6" t="s">
        <v>77</v>
      </c>
    </row>
    <row r="2" spans="1:14" ht="27" customHeight="1" x14ac:dyDescent="0.25">
      <c r="A2" s="105" t="s">
        <v>72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</row>
    <row r="3" spans="1:14" ht="20.25" x14ac:dyDescent="0.25">
      <c r="A3" s="104" t="s">
        <v>86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</row>
    <row r="4" spans="1:14" ht="21" customHeight="1" x14ac:dyDescent="0.25">
      <c r="A4" s="59"/>
      <c r="B4" s="59"/>
      <c r="C4" s="51"/>
      <c r="D4" s="51"/>
      <c r="E4" s="51"/>
      <c r="F4" s="59"/>
      <c r="G4" s="59"/>
      <c r="H4" s="59"/>
      <c r="I4" s="59"/>
      <c r="J4" s="59"/>
      <c r="K4" s="59"/>
      <c r="L4" s="59"/>
      <c r="N4" s="53" t="s">
        <v>68</v>
      </c>
    </row>
    <row r="5" spans="1:14" ht="30.75" customHeight="1" x14ac:dyDescent="0.25">
      <c r="A5" s="2" t="s">
        <v>0</v>
      </c>
      <c r="B5" s="3" t="s">
        <v>78</v>
      </c>
      <c r="C5" s="3" t="s">
        <v>2</v>
      </c>
      <c r="D5" s="3" t="s">
        <v>3</v>
      </c>
      <c r="E5" s="98" t="s">
        <v>80</v>
      </c>
      <c r="F5" s="98" t="s">
        <v>5</v>
      </c>
      <c r="G5" s="98" t="s">
        <v>6</v>
      </c>
      <c r="H5" s="98" t="s">
        <v>7</v>
      </c>
      <c r="I5" s="98" t="s">
        <v>8</v>
      </c>
      <c r="J5" s="98" t="s">
        <v>9</v>
      </c>
      <c r="K5" s="98" t="s">
        <v>10</v>
      </c>
      <c r="L5" s="98" t="s">
        <v>11</v>
      </c>
      <c r="M5" s="98" t="s">
        <v>12</v>
      </c>
      <c r="N5" s="98" t="s">
        <v>59</v>
      </c>
    </row>
    <row r="6" spans="1:14" s="46" customFormat="1" ht="14.25" x14ac:dyDescent="0.2">
      <c r="A6" s="39" t="s">
        <v>37</v>
      </c>
      <c r="B6" s="43">
        <v>108157301.2</v>
      </c>
      <c r="C6" s="43">
        <v>113159528.80000001</v>
      </c>
      <c r="D6" s="43">
        <v>124021525.8</v>
      </c>
      <c r="E6" s="43">
        <v>141978166.32799998</v>
      </c>
      <c r="F6" s="70">
        <v>144437377.368</v>
      </c>
      <c r="G6" s="70">
        <v>151699738.38800001</v>
      </c>
      <c r="H6" s="70">
        <v>155358867.51400003</v>
      </c>
      <c r="I6" s="70">
        <v>149227822.35868001</v>
      </c>
      <c r="J6" s="70">
        <v>156892842.72366083</v>
      </c>
      <c r="K6" s="70">
        <v>161954832.37426963</v>
      </c>
      <c r="L6" s="70">
        <v>167579607.5028348</v>
      </c>
      <c r="M6" s="70">
        <v>172958275.35320818</v>
      </c>
      <c r="N6" s="70">
        <v>178291679.82361332</v>
      </c>
    </row>
    <row r="7" spans="1:14" x14ac:dyDescent="0.25">
      <c r="A7" s="4" t="s">
        <v>66</v>
      </c>
      <c r="B7" s="26"/>
      <c r="C7" s="26">
        <v>104.62495600805543</v>
      </c>
      <c r="D7" s="26">
        <v>109.59883548048141</v>
      </c>
      <c r="E7" s="26">
        <v>114.47864829284335</v>
      </c>
      <c r="F7" s="26">
        <v>101.73210508601633</v>
      </c>
      <c r="G7" s="26">
        <v>105.0280343996394</v>
      </c>
      <c r="H7" s="26">
        <v>102.41208664225981</v>
      </c>
      <c r="I7" s="26">
        <v>96.053623939574905</v>
      </c>
      <c r="J7" s="26">
        <v>105.13645528282078</v>
      </c>
      <c r="K7" s="26">
        <v>103.22639934539565</v>
      </c>
      <c r="L7" s="26">
        <v>103.47305174294928</v>
      </c>
      <c r="M7" s="26">
        <v>103.20961955366938</v>
      </c>
      <c r="N7" s="26">
        <v>103.08363647793867</v>
      </c>
    </row>
    <row r="8" spans="1:14" x14ac:dyDescent="0.25">
      <c r="A8" s="4" t="s">
        <v>38</v>
      </c>
      <c r="B8" s="26">
        <v>101428917.40000001</v>
      </c>
      <c r="C8" s="26">
        <v>106100321.00000001</v>
      </c>
      <c r="D8" s="26">
        <v>116696143.3</v>
      </c>
      <c r="E8" s="26">
        <v>133762295.88399999</v>
      </c>
      <c r="F8" s="26">
        <v>132228227.99188285</v>
      </c>
      <c r="G8" s="26">
        <v>134529841.22532198</v>
      </c>
      <c r="H8" s="26">
        <v>124655423.35245822</v>
      </c>
      <c r="I8" s="26">
        <v>127791730.56499998</v>
      </c>
      <c r="J8" s="26">
        <v>125010440.91499999</v>
      </c>
      <c r="K8" s="26">
        <v>36525433.840000004</v>
      </c>
      <c r="L8" s="26">
        <v>1458902.75</v>
      </c>
      <c r="M8" s="26">
        <v>1458902.75</v>
      </c>
      <c r="N8" s="26">
        <v>1420918.1</v>
      </c>
    </row>
    <row r="9" spans="1:14" s="50" customFormat="1" x14ac:dyDescent="0.25">
      <c r="A9" s="5" t="s">
        <v>39</v>
      </c>
      <c r="B9" s="24">
        <v>93.779075730118166</v>
      </c>
      <c r="C9" s="24">
        <v>93.761720400518328</v>
      </c>
      <c r="D9" s="24">
        <v>94.093458814711667</v>
      </c>
      <c r="E9" s="24">
        <v>94.213285988621962</v>
      </c>
      <c r="F9" s="24">
        <v>91.547098404445208</v>
      </c>
      <c r="G9" s="24">
        <v>88.681656708752612</v>
      </c>
      <c r="H9" s="24">
        <v>80.237082921079491</v>
      </c>
      <c r="I9" s="24">
        <v>85.635324931461639</v>
      </c>
      <c r="J9" s="24">
        <v>79.678867910618408</v>
      </c>
      <c r="K9" s="24">
        <v>22.55285211594769</v>
      </c>
      <c r="L9" s="24">
        <v>0.87057296036173193</v>
      </c>
      <c r="M9" s="24">
        <v>0.84349982504201637</v>
      </c>
      <c r="N9" s="24">
        <v>0.79696265210229444</v>
      </c>
    </row>
    <row r="10" spans="1:14" s="50" customFormat="1" ht="25.5" x14ac:dyDescent="0.25">
      <c r="A10" s="52" t="s">
        <v>85</v>
      </c>
      <c r="B10" s="27">
        <v>0</v>
      </c>
      <c r="C10" s="27">
        <v>0</v>
      </c>
      <c r="D10" s="27">
        <v>0</v>
      </c>
      <c r="E10" s="27">
        <v>0</v>
      </c>
      <c r="F10" s="27">
        <v>286020.47704926418</v>
      </c>
      <c r="G10" s="27">
        <v>290826.95410848566</v>
      </c>
      <c r="H10" s="27">
        <v>296224.68440105073</v>
      </c>
      <c r="I10" s="27">
        <v>449865.9</v>
      </c>
      <c r="J10" s="27">
        <v>469210.1</v>
      </c>
      <c r="K10" s="27"/>
      <c r="L10" s="27"/>
      <c r="M10" s="27"/>
      <c r="N10" s="27"/>
    </row>
    <row r="11" spans="1:14" s="40" customFormat="1" ht="25.5" x14ac:dyDescent="0.25">
      <c r="A11" s="52" t="s">
        <v>56</v>
      </c>
      <c r="B11" s="93">
        <v>535555.1</v>
      </c>
      <c r="C11" s="93">
        <v>580614.69999999995</v>
      </c>
      <c r="D11" s="93">
        <v>534787.1</v>
      </c>
      <c r="E11" s="64">
        <v>742678.78799999994</v>
      </c>
      <c r="F11" s="27">
        <v>717844.8722525161</v>
      </c>
      <c r="G11" s="27">
        <v>723643.09575698059</v>
      </c>
      <c r="H11" s="27">
        <v>456459.66525167582</v>
      </c>
      <c r="I11" s="63">
        <v>828927.5</v>
      </c>
      <c r="J11" s="63">
        <v>828927.5</v>
      </c>
      <c r="K11" s="71"/>
      <c r="L11" s="71"/>
      <c r="M11" s="71"/>
      <c r="N11" s="71"/>
    </row>
    <row r="12" spans="1:14" s="40" customFormat="1" ht="25.5" x14ac:dyDescent="0.25">
      <c r="A12" s="52" t="s">
        <v>43</v>
      </c>
      <c r="B12" s="94">
        <v>16969089.100000001</v>
      </c>
      <c r="C12" s="93">
        <v>20851597.199999999</v>
      </c>
      <c r="D12" s="93">
        <v>21942903.100000001</v>
      </c>
      <c r="E12" s="64">
        <v>27151153.850000001</v>
      </c>
      <c r="F12" s="27">
        <v>24539549.295869961</v>
      </c>
      <c r="G12" s="27">
        <v>22204158.591289695</v>
      </c>
      <c r="H12" s="27">
        <v>20856537.459514193</v>
      </c>
      <c r="I12" s="63">
        <v>20572584.199999999</v>
      </c>
      <c r="J12" s="63">
        <v>21395487.5</v>
      </c>
      <c r="K12" s="63"/>
      <c r="L12" s="71"/>
      <c r="M12" s="71"/>
      <c r="N12" s="71"/>
    </row>
    <row r="13" spans="1:14" s="40" customFormat="1" ht="25.5" x14ac:dyDescent="0.25">
      <c r="A13" s="52" t="s">
        <v>44</v>
      </c>
      <c r="B13" s="94">
        <v>26064104.600000001</v>
      </c>
      <c r="C13" s="93">
        <v>27347848.800000001</v>
      </c>
      <c r="D13" s="93">
        <v>31728169.899999999</v>
      </c>
      <c r="E13" s="64">
        <v>33446658.388000004</v>
      </c>
      <c r="F13" s="27">
        <v>33729932.60367538</v>
      </c>
      <c r="G13" s="27">
        <v>34808755.074362129</v>
      </c>
      <c r="H13" s="27">
        <v>34802553.369020045</v>
      </c>
      <c r="I13" s="63">
        <v>33819142.939999998</v>
      </c>
      <c r="J13" s="63">
        <v>34403803.289999999</v>
      </c>
      <c r="K13" s="63">
        <v>35066531.090000004</v>
      </c>
      <c r="L13" s="71"/>
      <c r="M13" s="71"/>
      <c r="N13" s="71"/>
    </row>
    <row r="14" spans="1:14" s="40" customFormat="1" ht="25.5" x14ac:dyDescent="0.25">
      <c r="A14" s="52" t="s">
        <v>45</v>
      </c>
      <c r="B14" s="94">
        <v>14614713.1</v>
      </c>
      <c r="C14" s="93">
        <v>15581644.5</v>
      </c>
      <c r="D14" s="93">
        <v>16271954.199999999</v>
      </c>
      <c r="E14" s="64">
        <v>18005270.427999996</v>
      </c>
      <c r="F14" s="27">
        <v>20250678.889654666</v>
      </c>
      <c r="G14" s="27">
        <v>20509059.169518303</v>
      </c>
      <c r="H14" s="27">
        <v>17742081.312776681</v>
      </c>
      <c r="I14" s="63">
        <v>17510445.399999999</v>
      </c>
      <c r="J14" s="63">
        <v>17510445.399999999</v>
      </c>
      <c r="K14" s="63"/>
      <c r="L14" s="71"/>
      <c r="M14" s="71"/>
      <c r="N14" s="71"/>
    </row>
    <row r="15" spans="1:14" s="40" customFormat="1" ht="25.5" x14ac:dyDescent="0.25">
      <c r="A15" s="52" t="s">
        <v>46</v>
      </c>
      <c r="B15" s="94">
        <v>1125084.1000000001</v>
      </c>
      <c r="C15" s="93">
        <v>1549529.4</v>
      </c>
      <c r="D15" s="93">
        <v>1691085.4</v>
      </c>
      <c r="E15" s="64">
        <v>2228512.352</v>
      </c>
      <c r="F15" s="27">
        <v>2234519.4078411185</v>
      </c>
      <c r="G15" s="27">
        <v>2519873.8445625384</v>
      </c>
      <c r="H15" s="27">
        <v>1321565.9395875686</v>
      </c>
      <c r="I15" s="64">
        <v>2358608.1</v>
      </c>
      <c r="J15" s="64">
        <v>2358608.1</v>
      </c>
      <c r="K15" s="63"/>
      <c r="L15" s="71"/>
      <c r="M15" s="71"/>
      <c r="N15" s="71"/>
    </row>
    <row r="16" spans="1:14" s="40" customFormat="1" ht="15.75" x14ac:dyDescent="0.25">
      <c r="A16" s="52" t="s">
        <v>47</v>
      </c>
      <c r="B16" s="94">
        <v>1472892.3</v>
      </c>
      <c r="C16" s="93">
        <v>2315432.1</v>
      </c>
      <c r="D16" s="93">
        <v>2938477.3</v>
      </c>
      <c r="E16" s="64">
        <v>3432247.628</v>
      </c>
      <c r="F16" s="27">
        <v>3027419.8755415445</v>
      </c>
      <c r="G16" s="27">
        <v>3405968.0036293054</v>
      </c>
      <c r="H16" s="27">
        <v>2780140.9424919393</v>
      </c>
      <c r="I16" s="64">
        <v>4970441</v>
      </c>
      <c r="J16" s="64">
        <v>4228865.7</v>
      </c>
      <c r="K16" s="71"/>
      <c r="L16" s="71"/>
      <c r="M16" s="71"/>
      <c r="N16" s="71"/>
    </row>
    <row r="17" spans="1:14" s="40" customFormat="1" ht="38.25" x14ac:dyDescent="0.25">
      <c r="A17" s="52" t="s">
        <v>82</v>
      </c>
      <c r="B17" s="94">
        <v>4111503.6</v>
      </c>
      <c r="C17" s="93">
        <v>2255088.5</v>
      </c>
      <c r="D17" s="93">
        <v>3925375.6</v>
      </c>
      <c r="E17" s="64">
        <v>7283121.0360000012</v>
      </c>
      <c r="F17" s="27">
        <v>5327490.1764461948</v>
      </c>
      <c r="G17" s="27">
        <v>7795651.5835338309</v>
      </c>
      <c r="H17" s="27">
        <v>6836173.8301322665</v>
      </c>
      <c r="I17" s="64">
        <v>7295351.5499999998</v>
      </c>
      <c r="J17" s="64">
        <v>7194520.6500000004</v>
      </c>
      <c r="K17" s="71"/>
      <c r="L17" s="71"/>
      <c r="M17" s="71"/>
      <c r="N17" s="71"/>
    </row>
    <row r="18" spans="1:14" s="40" customFormat="1" ht="51" x14ac:dyDescent="0.25">
      <c r="A18" s="52" t="s">
        <v>48</v>
      </c>
      <c r="B18" s="94">
        <v>6612811.2000000002</v>
      </c>
      <c r="C18" s="93">
        <v>8329617.9000000004</v>
      </c>
      <c r="D18" s="93">
        <v>7956829.4000000004</v>
      </c>
      <c r="E18" s="64">
        <v>8787674.8379999995</v>
      </c>
      <c r="F18" s="27">
        <v>9977225.5632763524</v>
      </c>
      <c r="G18" s="27">
        <v>9721448.3502216153</v>
      </c>
      <c r="H18" s="27">
        <v>8286218.5204315782</v>
      </c>
      <c r="I18" s="64">
        <v>9539559.4100000001</v>
      </c>
      <c r="J18" s="64">
        <v>9965297.7599999998</v>
      </c>
      <c r="K18" s="64">
        <v>1458902.75</v>
      </c>
      <c r="L18" s="64">
        <v>1458902.75</v>
      </c>
      <c r="M18" s="64">
        <v>1458902.75</v>
      </c>
      <c r="N18" s="64">
        <v>1420918.1</v>
      </c>
    </row>
    <row r="19" spans="1:14" s="40" customFormat="1" ht="15.75" x14ac:dyDescent="0.25">
      <c r="A19" s="52" t="s">
        <v>49</v>
      </c>
      <c r="B19" s="94">
        <v>1604449.1</v>
      </c>
      <c r="C19" s="93">
        <v>1862277.2</v>
      </c>
      <c r="D19" s="93">
        <v>2025723.4</v>
      </c>
      <c r="E19" s="64">
        <v>2276749.034</v>
      </c>
      <c r="F19" s="27">
        <v>2533660.1237255833</v>
      </c>
      <c r="G19" s="27">
        <v>2260998.0517069395</v>
      </c>
      <c r="H19" s="27">
        <v>2383858.3968891599</v>
      </c>
      <c r="I19" s="64">
        <v>1861135.1</v>
      </c>
      <c r="J19" s="64">
        <v>1861135.1</v>
      </c>
      <c r="K19" s="71"/>
      <c r="L19" s="71"/>
      <c r="M19" s="71"/>
      <c r="N19" s="71"/>
    </row>
    <row r="20" spans="1:14" s="40" customFormat="1" ht="25.5" x14ac:dyDescent="0.25">
      <c r="A20" s="52" t="s">
        <v>50</v>
      </c>
      <c r="B20" s="94">
        <v>1430900</v>
      </c>
      <c r="C20" s="93">
        <v>1601345.2</v>
      </c>
      <c r="D20" s="93">
        <v>1697328.3</v>
      </c>
      <c r="E20" s="64">
        <v>2195428.2119999998</v>
      </c>
      <c r="F20" s="27">
        <v>2211777.0653609354</v>
      </c>
      <c r="G20" s="27">
        <v>2313012.9851825279</v>
      </c>
      <c r="H20" s="27">
        <v>1613990.540559425</v>
      </c>
      <c r="I20" s="64">
        <v>1467792.3</v>
      </c>
      <c r="J20" s="64">
        <v>1526503.6</v>
      </c>
      <c r="K20" s="72"/>
      <c r="L20" s="72"/>
      <c r="M20" s="71"/>
      <c r="N20" s="71"/>
    </row>
    <row r="21" spans="1:14" s="40" customFormat="1" ht="15.75" x14ac:dyDescent="0.25">
      <c r="A21" s="52" t="s">
        <v>84</v>
      </c>
      <c r="B21" s="94">
        <v>869691.7</v>
      </c>
      <c r="C21" s="93">
        <v>994953.2</v>
      </c>
      <c r="D21" s="93">
        <v>831453.8</v>
      </c>
      <c r="E21" s="64">
        <v>2340000.9780000001</v>
      </c>
      <c r="F21" s="27">
        <v>2692219.9816272915</v>
      </c>
      <c r="G21" s="27">
        <v>2782265.0619335352</v>
      </c>
      <c r="H21" s="27">
        <v>2641612.5059494828</v>
      </c>
      <c r="I21" s="64">
        <v>2504525.9</v>
      </c>
      <c r="J21" s="64">
        <v>2560017.2999999998</v>
      </c>
      <c r="K21" s="63"/>
      <c r="L21" s="63"/>
      <c r="M21" s="63"/>
      <c r="N21" s="63"/>
    </row>
    <row r="22" spans="1:14" s="40" customFormat="1" ht="25.5" x14ac:dyDescent="0.25">
      <c r="A22" s="52" t="s">
        <v>51</v>
      </c>
      <c r="B22" s="94">
        <v>5415314.7999999998</v>
      </c>
      <c r="C22" s="93">
        <v>2539080</v>
      </c>
      <c r="D22" s="93">
        <v>5183778.3</v>
      </c>
      <c r="E22" s="64">
        <v>2821450.78</v>
      </c>
      <c r="F22" s="27">
        <v>2028147.2865932353</v>
      </c>
      <c r="G22" s="27">
        <v>2027601.6465109277</v>
      </c>
      <c r="H22" s="27">
        <v>1941572.6325947784</v>
      </c>
      <c r="I22" s="64">
        <v>1398578.7</v>
      </c>
      <c r="J22" s="64">
        <v>1412113</v>
      </c>
      <c r="K22" s="63"/>
      <c r="L22" s="63"/>
      <c r="M22" s="63"/>
      <c r="N22" s="63"/>
    </row>
    <row r="23" spans="1:14" s="40" customFormat="1" ht="25.5" x14ac:dyDescent="0.25">
      <c r="A23" s="52" t="s">
        <v>83</v>
      </c>
      <c r="B23" s="94">
        <v>9560361.9000000004</v>
      </c>
      <c r="C23" s="93">
        <v>8531054</v>
      </c>
      <c r="D23" s="93">
        <v>8482569.5</v>
      </c>
      <c r="E23" s="64">
        <v>11742455.364</v>
      </c>
      <c r="F23" s="27">
        <v>10401879.842078766</v>
      </c>
      <c r="G23" s="27">
        <v>11225231.491715945</v>
      </c>
      <c r="H23" s="27">
        <v>12110933.31804302</v>
      </c>
      <c r="I23" s="63">
        <v>12483213.300000001</v>
      </c>
      <c r="J23" s="63">
        <v>8361598.2000000002</v>
      </c>
      <c r="K23" s="63"/>
      <c r="L23" s="63"/>
      <c r="M23" s="63"/>
      <c r="N23" s="63"/>
    </row>
    <row r="24" spans="1:14" s="40" customFormat="1" ht="25.5" x14ac:dyDescent="0.25">
      <c r="A24" s="52" t="s">
        <v>52</v>
      </c>
      <c r="B24" s="94">
        <v>6240184.0999999996</v>
      </c>
      <c r="C24" s="93">
        <v>6519063</v>
      </c>
      <c r="D24" s="93">
        <v>6268078.7999999998</v>
      </c>
      <c r="E24" s="64">
        <v>6565053.4840000002</v>
      </c>
      <c r="F24" s="27">
        <v>6028035.113798162</v>
      </c>
      <c r="G24" s="27">
        <v>5966170.868972633</v>
      </c>
      <c r="H24" s="27">
        <v>4789225.4828926818</v>
      </c>
      <c r="I24" s="63">
        <v>4725901.6849999996</v>
      </c>
      <c r="J24" s="63">
        <v>4725901.6849999996</v>
      </c>
      <c r="K24" s="63"/>
      <c r="L24" s="63"/>
      <c r="M24" s="63"/>
      <c r="N24" s="63"/>
    </row>
    <row r="25" spans="1:14" s="40" customFormat="1" ht="29.25" customHeight="1" x14ac:dyDescent="0.25">
      <c r="A25" s="52" t="s">
        <v>53</v>
      </c>
      <c r="B25" s="94">
        <v>3047185.2</v>
      </c>
      <c r="C25" s="93">
        <v>3335706.7</v>
      </c>
      <c r="D25" s="93">
        <v>3030362.2</v>
      </c>
      <c r="E25" s="64">
        <v>3414340.58</v>
      </c>
      <c r="F25" s="27">
        <v>4193307.6039796649</v>
      </c>
      <c r="G25" s="27">
        <v>4116116.8438775856</v>
      </c>
      <c r="H25" s="27">
        <v>3988490.6131172972</v>
      </c>
      <c r="I25" s="63">
        <v>4203572</v>
      </c>
      <c r="J25" s="63">
        <v>4360459.3</v>
      </c>
      <c r="K25" s="63"/>
      <c r="L25" s="63"/>
      <c r="M25" s="63"/>
      <c r="N25" s="63"/>
    </row>
    <row r="26" spans="1:14" s="40" customFormat="1" ht="63.75" x14ac:dyDescent="0.25">
      <c r="A26" s="52" t="s">
        <v>54</v>
      </c>
      <c r="B26" s="94">
        <v>803271.4</v>
      </c>
      <c r="C26" s="93">
        <v>901874.6</v>
      </c>
      <c r="D26" s="93">
        <v>1231373.1000000001</v>
      </c>
      <c r="E26" s="64">
        <v>0</v>
      </c>
      <c r="F26" s="27">
        <v>0</v>
      </c>
      <c r="G26" s="27">
        <v>0</v>
      </c>
      <c r="H26" s="27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</row>
    <row r="27" spans="1:14" s="40" customFormat="1" ht="25.5" x14ac:dyDescent="0.25">
      <c r="A27" s="52" t="s">
        <v>55</v>
      </c>
      <c r="B27" s="94">
        <v>951806.1</v>
      </c>
      <c r="C27" s="93">
        <v>1003594</v>
      </c>
      <c r="D27" s="93">
        <v>955893.9</v>
      </c>
      <c r="E27" s="64">
        <v>1329500.1440000001</v>
      </c>
      <c r="F27" s="27">
        <v>2048519.8131122501</v>
      </c>
      <c r="G27" s="27">
        <v>1859059.6084389954</v>
      </c>
      <c r="H27" s="27">
        <v>1807784.1388053861</v>
      </c>
      <c r="I27" s="63">
        <v>1802085.58</v>
      </c>
      <c r="J27" s="63">
        <v>1847546.73</v>
      </c>
      <c r="K27" s="63"/>
      <c r="L27" s="63"/>
      <c r="M27" s="63"/>
      <c r="N27" s="63"/>
    </row>
    <row r="28" spans="1:14" ht="15.75" x14ac:dyDescent="0.25">
      <c r="A28" s="4" t="s">
        <v>40</v>
      </c>
      <c r="B28" s="94">
        <v>6728383.7999999998</v>
      </c>
      <c r="C28" s="63">
        <v>7059207.7999999998</v>
      </c>
      <c r="D28" s="63">
        <v>7325382.5</v>
      </c>
      <c r="E28" s="64">
        <v>8215870.4440000001</v>
      </c>
      <c r="F28" s="27">
        <v>12209149.376117105</v>
      </c>
      <c r="G28" s="27">
        <v>11922210.30217693</v>
      </c>
      <c r="H28" s="27">
        <v>18251577.675370727</v>
      </c>
      <c r="I28" s="27">
        <v>21436091.793680027</v>
      </c>
      <c r="J28" s="27">
        <v>31882401.808660835</v>
      </c>
      <c r="K28" s="27">
        <v>125429398.53426963</v>
      </c>
      <c r="L28" s="27">
        <v>166120704.7528348</v>
      </c>
      <c r="M28" s="27">
        <v>171499372.60320818</v>
      </c>
      <c r="N28" s="27">
        <v>176870761.72361332</v>
      </c>
    </row>
    <row r="29" spans="1:14" s="50" customFormat="1" x14ac:dyDescent="0.25">
      <c r="A29" s="5" t="s">
        <v>39</v>
      </c>
      <c r="B29" s="24">
        <v>6.2209242698818379</v>
      </c>
      <c r="C29" s="24">
        <v>6.2382795994816824</v>
      </c>
      <c r="D29" s="24">
        <v>5.9065411852883365</v>
      </c>
      <c r="E29" s="24">
        <v>5.7867140113780442</v>
      </c>
      <c r="F29" s="24">
        <v>8.4529015955547493</v>
      </c>
      <c r="G29" s="24">
        <v>7.8590842864103578</v>
      </c>
      <c r="H29" s="24">
        <v>11.748011534472599</v>
      </c>
      <c r="I29" s="24">
        <v>14.364675068538364</v>
      </c>
      <c r="J29" s="24">
        <v>20.321132089381596</v>
      </c>
      <c r="K29" s="24">
        <v>77.447147884052313</v>
      </c>
      <c r="L29" s="24">
        <v>99.129427039638273</v>
      </c>
      <c r="M29" s="24">
        <v>99.156500174957984</v>
      </c>
      <c r="N29" s="24">
        <v>99.203037347897705</v>
      </c>
    </row>
    <row r="30" spans="1:14" x14ac:dyDescent="0.25">
      <c r="A30" s="18" t="s">
        <v>57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7">
        <v>5247686.8605011152</v>
      </c>
      <c r="H30" s="27">
        <v>12451866.48617105</v>
      </c>
      <c r="I30" s="26"/>
      <c r="J30" s="26"/>
      <c r="K30" s="26"/>
      <c r="L30" s="26"/>
      <c r="M30" s="26"/>
      <c r="N30" s="26"/>
    </row>
    <row r="31" spans="1:14" s="50" customFormat="1" x14ac:dyDescent="0.25">
      <c r="A31" s="17" t="s">
        <v>39</v>
      </c>
      <c r="B31" s="45">
        <v>0</v>
      </c>
      <c r="C31" s="45">
        <v>0</v>
      </c>
      <c r="D31" s="45">
        <v>0</v>
      </c>
      <c r="E31" s="45">
        <v>0</v>
      </c>
      <c r="F31" s="45">
        <v>0</v>
      </c>
      <c r="G31" s="45">
        <v>3.4592590048370355</v>
      </c>
      <c r="H31" s="45">
        <v>8.0149055444478972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</row>
  </sheetData>
  <mergeCells count="2">
    <mergeCell ref="A2:N2"/>
    <mergeCell ref="A3:N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Приложение 2 </vt:lpstr>
      <vt:lpstr>Приложение 3</vt:lpstr>
      <vt:lpstr>Приложение 4</vt:lpstr>
      <vt:lpstr>Приложение 5</vt:lpstr>
      <vt:lpstr>Приложение 6 </vt:lpstr>
      <vt:lpstr>'Приложение 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Темразян Сабина Арменовна</dc:creator>
  <cp:lastModifiedBy>Рыженкова Елена Николаевна</cp:lastModifiedBy>
  <cp:lastPrinted>2019-10-10T12:06:10Z</cp:lastPrinted>
  <dcterms:created xsi:type="dcterms:W3CDTF">2015-09-25T08:48:27Z</dcterms:created>
  <dcterms:modified xsi:type="dcterms:W3CDTF">2019-10-10T12:06:31Z</dcterms:modified>
</cp:coreProperties>
</file>