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0" windowWidth="20250" windowHeight="11355"/>
  </bookViews>
  <sheets>
    <sheet name="Приложение 2 " sheetId="9" r:id="rId1"/>
    <sheet name="Приложение 3" sheetId="11" r:id="rId2"/>
    <sheet name="Приложение 4" sheetId="13" r:id="rId3"/>
    <sheet name="Приложение 5" sheetId="14" r:id="rId4"/>
    <sheet name="Приложение 6 " sheetId="12" r:id="rId5"/>
  </sheets>
  <definedNames>
    <definedName name="_xlnm.Print_Area" localSheetId="4">'Приложение 6 '!$A$1:$N$31</definedName>
  </definedNames>
  <calcPr calcId="145621"/>
</workbook>
</file>

<file path=xl/calcChain.xml><?xml version="1.0" encoding="utf-8"?>
<calcChain xmlns="http://schemas.openxmlformats.org/spreadsheetml/2006/main">
  <c r="B18" i="14" l="1"/>
  <c r="B19" i="13"/>
  <c r="C19" i="13"/>
  <c r="N18" i="14" l="1"/>
  <c r="M18" i="14"/>
  <c r="L18" i="14"/>
  <c r="K18" i="14"/>
  <c r="J18" i="14"/>
  <c r="I18" i="14"/>
  <c r="H18" i="14"/>
  <c r="G18" i="14"/>
  <c r="F18" i="14"/>
  <c r="E18" i="14"/>
  <c r="D18" i="14"/>
  <c r="C18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B13" i="14"/>
  <c r="N10" i="14"/>
  <c r="N11" i="14" s="1"/>
  <c r="M10" i="14"/>
  <c r="M11" i="14" s="1"/>
  <c r="L10" i="14"/>
  <c r="L11" i="14" s="1"/>
  <c r="K10" i="14"/>
  <c r="K11" i="14" s="1"/>
  <c r="J10" i="14"/>
  <c r="J11" i="14" s="1"/>
  <c r="I10" i="14"/>
  <c r="I11" i="14" s="1"/>
  <c r="H10" i="14"/>
  <c r="H11" i="14" s="1"/>
  <c r="G10" i="14"/>
  <c r="G11" i="14" s="1"/>
  <c r="F10" i="14"/>
  <c r="F11" i="14" s="1"/>
  <c r="E10" i="14"/>
  <c r="E11" i="14" s="1"/>
  <c r="D10" i="14"/>
  <c r="D11" i="14" s="1"/>
  <c r="C10" i="14"/>
  <c r="C11" i="14" s="1"/>
  <c r="B10" i="14"/>
  <c r="B11" i="14" s="1"/>
  <c r="N9" i="14"/>
  <c r="M9" i="14"/>
  <c r="L9" i="14"/>
  <c r="K9" i="14"/>
  <c r="J9" i="14"/>
  <c r="I9" i="14"/>
  <c r="H9" i="14"/>
  <c r="G9" i="14"/>
  <c r="F9" i="14"/>
  <c r="E9" i="14"/>
  <c r="D9" i="14"/>
  <c r="C9" i="14"/>
  <c r="B9" i="14"/>
  <c r="N7" i="14"/>
  <c r="M7" i="14"/>
  <c r="L7" i="14"/>
  <c r="K7" i="14"/>
  <c r="J7" i="14"/>
  <c r="I7" i="14"/>
  <c r="H7" i="14"/>
  <c r="G7" i="14"/>
  <c r="F7" i="14"/>
  <c r="E7" i="14"/>
  <c r="D7" i="14"/>
  <c r="C7" i="14"/>
  <c r="B7" i="14"/>
  <c r="C7" i="13" l="1"/>
  <c r="N19" i="13"/>
  <c r="M19" i="13"/>
  <c r="L19" i="13"/>
  <c r="K19" i="13"/>
  <c r="J19" i="13"/>
  <c r="I19" i="13"/>
  <c r="H19" i="13"/>
  <c r="G19" i="13"/>
  <c r="F19" i="13"/>
  <c r="E19" i="13"/>
  <c r="D19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B13" i="13"/>
  <c r="N10" i="13"/>
  <c r="N11" i="13" s="1"/>
  <c r="M10" i="13"/>
  <c r="M11" i="13" s="1"/>
  <c r="L10" i="13"/>
  <c r="L11" i="13" s="1"/>
  <c r="K10" i="13"/>
  <c r="K11" i="13" s="1"/>
  <c r="J10" i="13"/>
  <c r="J11" i="13" s="1"/>
  <c r="I10" i="13"/>
  <c r="I11" i="13" s="1"/>
  <c r="H10" i="13"/>
  <c r="H11" i="13" s="1"/>
  <c r="G10" i="13"/>
  <c r="G11" i="13" s="1"/>
  <c r="F10" i="13"/>
  <c r="F11" i="13" s="1"/>
  <c r="E10" i="13"/>
  <c r="E11" i="13" s="1"/>
  <c r="D10" i="13"/>
  <c r="D11" i="13" s="1"/>
  <c r="C10" i="13"/>
  <c r="C11" i="13" s="1"/>
  <c r="B10" i="13"/>
  <c r="B11" i="13" s="1"/>
  <c r="N9" i="13"/>
  <c r="M9" i="13"/>
  <c r="L9" i="13"/>
  <c r="K9" i="13"/>
  <c r="J9" i="13"/>
  <c r="I9" i="13"/>
  <c r="H9" i="13"/>
  <c r="G9" i="13"/>
  <c r="F9" i="13"/>
  <c r="E9" i="13"/>
  <c r="D9" i="13"/>
  <c r="C9" i="13"/>
  <c r="B9" i="13"/>
  <c r="N7" i="13"/>
  <c r="M7" i="13"/>
  <c r="L7" i="13"/>
  <c r="K7" i="13"/>
  <c r="J7" i="13"/>
  <c r="I7" i="13"/>
  <c r="H7" i="13"/>
  <c r="G7" i="13"/>
  <c r="F7" i="13"/>
  <c r="E7" i="13"/>
  <c r="D7" i="13"/>
  <c r="B7" i="13"/>
</calcChain>
</file>

<file path=xl/sharedStrings.xml><?xml version="1.0" encoding="utf-8"?>
<sst xmlns="http://schemas.openxmlformats.org/spreadsheetml/2006/main" count="200" uniqueCount="86">
  <si>
    <t>Показатель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</si>
  <si>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</si>
  <si>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</si>
  <si>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</si>
  <si>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</si>
  <si>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</si>
  <si>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</si>
  <si>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</si>
  <si>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</si>
  <si>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</si>
  <si>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</si>
  <si>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</si>
  <si>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2027 год</t>
  </si>
  <si>
    <t>Доходы</t>
  </si>
  <si>
    <t>1. Налоговые доходы</t>
  </si>
  <si>
    <t>Налог на прибыль организаций</t>
  </si>
  <si>
    <t>Налог на доходы физических лиц</t>
  </si>
  <si>
    <t>Налог на имущество организаций</t>
  </si>
  <si>
    <t xml:space="preserve">Акцизы </t>
  </si>
  <si>
    <t>2. Неналоговые доходы</t>
  </si>
  <si>
    <t>В том числе: из федерального бюджета</t>
  </si>
  <si>
    <t>Дотации</t>
  </si>
  <si>
    <t>Субсидии</t>
  </si>
  <si>
    <t>Субвенции</t>
  </si>
  <si>
    <t xml:space="preserve">Расходы </t>
  </si>
  <si>
    <t>1. Межбюджетные трансферты</t>
  </si>
  <si>
    <t>2. Расходы без учета межбюджетных трансфертов</t>
  </si>
  <si>
    <t>Дефицит/профицит</t>
  </si>
  <si>
    <t>%</t>
  </si>
  <si>
    <t>3. Безвозмездные поступления</t>
  </si>
  <si>
    <t xml:space="preserve">Доходы, всего                 </t>
  </si>
  <si>
    <t xml:space="preserve">в % к ВРП                     </t>
  </si>
  <si>
    <t xml:space="preserve">Расходы                       </t>
  </si>
  <si>
    <t xml:space="preserve">Дефицит/профицит              </t>
  </si>
  <si>
    <t>Государственный долг</t>
  </si>
  <si>
    <t xml:space="preserve">млрд. руб. </t>
  </si>
  <si>
    <t>млрд. руб.</t>
  </si>
  <si>
    <t>Расходы всего</t>
  </si>
  <si>
    <t>1. Программные расходы, всего</t>
  </si>
  <si>
    <t>Удельный вес (%)</t>
  </si>
  <si>
    <t>2. Непрограммные расходы, всего</t>
  </si>
  <si>
    <t>Валовой региональный продукт (в основных ценах соответствующих лет), млрд. руб.</t>
  </si>
  <si>
    <t>тыс. руб.</t>
  </si>
  <si>
    <t>Развитие здравоохранения в Ленинградской области</t>
  </si>
  <si>
    <t>Современное образование в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</si>
  <si>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</si>
  <si>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</si>
  <si>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Развитие культуры в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</si>
  <si>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</si>
  <si>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</si>
  <si>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</si>
  <si>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Стимулирование экономической активности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</si>
  <si>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</si>
  <si>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</si>
  <si>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</t>
  </si>
  <si>
    <t>Устойчивое общественное развитие в Ленинградской области</t>
  </si>
  <si>
    <t>Содействие занятости населения Ленинградской области</t>
  </si>
  <si>
    <t>3. Условно утвержденные расходы</t>
  </si>
  <si>
    <t>Темп роста</t>
  </si>
  <si>
    <t>2028 год</t>
  </si>
  <si>
    <t>Валовой региональный продукт (в основных ценах соответствующих лет), 
млрд. руб.</t>
  </si>
  <si>
    <t>Иные межбюджетные трансферты</t>
  </si>
  <si>
    <t>1. Собственные доходы</t>
  </si>
  <si>
    <t>% к предыдущему году</t>
  </si>
  <si>
    <t>Государственный и муниципальный долг</t>
  </si>
  <si>
    <t>тыс.руб.</t>
  </si>
  <si>
    <t>Основные параметры областного бюджета Ленинградской области на период до 2028 года</t>
  </si>
  <si>
    <t>Основные параметры консолидированного бюджета Ленинградской области на период до 2028 года</t>
  </si>
  <si>
    <t xml:space="preserve">
Прогноз основных характеристик областного бюджета Ленинградской области на период до 2028 года
</t>
  </si>
  <si>
    <t>Прогноз основных характеристик консолидированного бюджета Ленинградской области на период до 2028 года</t>
  </si>
  <si>
    <t>Показатели финансового обеспечения государственных программ Ленинградской области на период до 2028 года</t>
  </si>
  <si>
    <t>Приложение 2</t>
  </si>
  <si>
    <t>Приложение 3</t>
  </si>
  <si>
    <t>Приложение 4</t>
  </si>
  <si>
    <t>Приложение 5</t>
  </si>
  <si>
    <t>Приложение 6</t>
  </si>
  <si>
    <t xml:space="preserve">2016 год </t>
  </si>
  <si>
    <t>2019 год
(оценка)</t>
  </si>
  <si>
    <t>2019 год (оценка)</t>
  </si>
  <si>
    <t>2019 год  (оценка)</t>
  </si>
  <si>
    <t>Формирование городской среды и обеспечение качественным жильем граждан на территории Ленинградской области</t>
  </si>
  <si>
    <t>Развитие транспортной системы Ленинградской области</t>
  </si>
  <si>
    <t>Цифровое развитие Ленинградской области</t>
  </si>
  <si>
    <t xml:space="preserve">Развитие внутреннего и въездного туризма в Ленинградской области </t>
  </si>
  <si>
    <t>1 вариант (базовый)</t>
  </si>
  <si>
    <t xml:space="preserve">3. Безвозмездные поступления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</si>
</sst>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10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0" xfId="0" applyFont="1"/>
    <xf numFmtId="0" fontId="1" fillId="0" borderId="0" xfId="0" applyFont="1" applyAlignment="1">
      <alignment horizontal="right" vertical="center" wrapText="1"/>
    </xf>
    <xf numFmtId="164" fontId="0" fillId="0" borderId="0" xfId="0" applyNumberFormat="1"/>
    <xf numFmtId="164" fontId="1" fillId="0" borderId="0" xfId="0" applyNumberFormat="1" applyFont="1"/>
    <xf numFmtId="0" fontId="10" fillId="0" borderId="1" xfId="0" applyFont="1" applyBorder="1" applyAlignment="1">
      <alignment vertical="center" wrapText="1"/>
    </xf>
    <xf numFmtId="0" fontId="12" fillId="0" borderId="1" xfId="0" applyFont="1" applyBorder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/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0" xfId="0" applyFont="1"/>
    <xf numFmtId="164" fontId="1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6" fillId="0" borderId="0" xfId="0" applyFont="1"/>
    <xf numFmtId="0" fontId="11" fillId="4" borderId="1" xfId="0" applyFont="1" applyFill="1" applyBorder="1" applyAlignment="1">
      <alignment vertical="center" wrapText="1"/>
    </xf>
    <xf numFmtId="164" fontId="11" fillId="4" borderId="1" xfId="0" applyNumberFormat="1" applyFont="1" applyFill="1" applyBorder="1" applyAlignment="1">
      <alignment horizontal="center" vertical="center"/>
    </xf>
    <xf numFmtId="0" fontId="3" fillId="0" borderId="0" xfId="0" applyFont="1"/>
    <xf numFmtId="164" fontId="1" fillId="0" borderId="0" xfId="0" applyNumberFormat="1" applyFont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0" fillId="3" borderId="0" xfId="0" applyFill="1"/>
    <xf numFmtId="0" fontId="1" fillId="3" borderId="0" xfId="0" applyFont="1" applyFill="1"/>
    <xf numFmtId="164" fontId="1" fillId="3" borderId="1" xfId="0" applyNumberFormat="1" applyFont="1" applyFill="1" applyBorder="1" applyAlignment="1">
      <alignment horizontal="center"/>
    </xf>
    <xf numFmtId="164" fontId="17" fillId="3" borderId="0" xfId="0" applyNumberFormat="1" applyFont="1" applyFill="1"/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164" fontId="11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4" fontId="7" fillId="3" borderId="0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/>
    <xf numFmtId="164" fontId="1" fillId="0" borderId="0" xfId="0" applyNumberFormat="1" applyFont="1" applyFill="1"/>
    <xf numFmtId="0" fontId="7" fillId="0" borderId="0" xfId="0" applyFont="1" applyFill="1" applyBorder="1" applyAlignment="1">
      <alignment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/>
    </xf>
    <xf numFmtId="0" fontId="7" fillId="0" borderId="0" xfId="0" applyFont="1" applyFill="1"/>
    <xf numFmtId="164" fontId="18" fillId="0" borderId="1" xfId="0" applyNumberFormat="1" applyFont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center" vertical="center"/>
    </xf>
    <xf numFmtId="164" fontId="7" fillId="0" borderId="3" xfId="1" applyNumberFormat="1" applyFont="1" applyFill="1" applyBorder="1" applyAlignment="1" applyProtection="1">
      <alignment horizontal="center" vertical="top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1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abSelected="1" zoomScale="110" zoomScaleNormal="110" workbookViewId="0">
      <selection activeCell="B4" sqref="B4"/>
    </sheetView>
  </sheetViews>
  <sheetFormatPr defaultRowHeight="15" x14ac:dyDescent="0.25"/>
  <cols>
    <col min="1" max="1" width="37.140625" customWidth="1"/>
    <col min="2" max="2" width="14.28515625" bestFit="1" customWidth="1"/>
    <col min="3" max="3" width="13" customWidth="1"/>
    <col min="4" max="4" width="13.28515625" customWidth="1"/>
    <col min="5" max="5" width="13.7109375" customWidth="1"/>
    <col min="6" max="6" width="15" bestFit="1" customWidth="1"/>
    <col min="7" max="7" width="14.28515625" customWidth="1"/>
    <col min="8" max="8" width="14" customWidth="1"/>
    <col min="9" max="9" width="14.140625" customWidth="1"/>
    <col min="10" max="11" width="13.5703125" customWidth="1"/>
    <col min="12" max="12" width="14.85546875" customWidth="1"/>
    <col min="13" max="13" width="14.5703125" customWidth="1"/>
    <col min="14" max="14" width="13.85546875" customWidth="1"/>
  </cols>
  <sheetData>
    <row r="1" spans="1:14" x14ac:dyDescent="0.25">
      <c r="N1" s="6" t="s">
        <v>71</v>
      </c>
    </row>
    <row r="2" spans="1:14" ht="40.5" customHeight="1" x14ac:dyDescent="0.25">
      <c r="A2" s="105" t="s">
        <v>66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1:14" ht="20.25" x14ac:dyDescent="0.25">
      <c r="A3" s="105" t="s">
        <v>84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1:14" ht="45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N4" s="17" t="s">
        <v>42</v>
      </c>
    </row>
    <row r="5" spans="1:14" ht="30" x14ac:dyDescent="0.25">
      <c r="A5" s="31" t="s">
        <v>0</v>
      </c>
      <c r="B5" s="32" t="s">
        <v>76</v>
      </c>
      <c r="C5" s="32" t="s">
        <v>2</v>
      </c>
      <c r="D5" s="32" t="s">
        <v>3</v>
      </c>
      <c r="E5" s="32" t="s">
        <v>77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9</v>
      </c>
      <c r="K5" s="32" t="s">
        <v>10</v>
      </c>
      <c r="L5" s="32" t="s">
        <v>11</v>
      </c>
      <c r="M5" s="32" t="s">
        <v>12</v>
      </c>
      <c r="N5" s="32" t="s">
        <v>59</v>
      </c>
    </row>
    <row r="6" spans="1:14" s="12" customFormat="1" x14ac:dyDescent="0.25">
      <c r="A6" s="37" t="s">
        <v>13</v>
      </c>
      <c r="B6" s="38">
        <v>109465368.2</v>
      </c>
      <c r="C6" s="38">
        <v>105198705.5</v>
      </c>
      <c r="D6" s="38">
        <v>137227062.90000001</v>
      </c>
      <c r="E6" s="38">
        <v>141808166.59999999</v>
      </c>
      <c r="F6" s="38">
        <v>142424919.30000001</v>
      </c>
      <c r="G6" s="38">
        <v>150981169.5</v>
      </c>
      <c r="H6" s="38">
        <v>160179966.98800001</v>
      </c>
      <c r="I6" s="38">
        <v>151736627.86751997</v>
      </c>
      <c r="J6" s="38">
        <v>160420165.31022081</v>
      </c>
      <c r="K6" s="38">
        <v>169785102.84262961</v>
      </c>
      <c r="L6" s="38">
        <v>179860110.33233482</v>
      </c>
      <c r="M6" s="38">
        <v>190798989.28962821</v>
      </c>
      <c r="N6" s="38">
        <v>202404418.18521333</v>
      </c>
    </row>
    <row r="7" spans="1:14" s="12" customFormat="1" hidden="1" x14ac:dyDescent="0.25">
      <c r="A7" s="8" t="s">
        <v>62</v>
      </c>
      <c r="B7" s="33">
        <v>99885267.799999997</v>
      </c>
      <c r="C7" s="33">
        <v>97304960</v>
      </c>
      <c r="D7" s="33">
        <v>125698185.8</v>
      </c>
      <c r="E7" s="33">
        <v>129109255.2</v>
      </c>
      <c r="F7" s="33">
        <v>133988650.7</v>
      </c>
      <c r="G7" s="33">
        <v>142782842.30000001</v>
      </c>
      <c r="H7" s="33">
        <v>151938053.5</v>
      </c>
      <c r="I7" s="33">
        <v>143337822.79999998</v>
      </c>
      <c r="J7" s="33">
        <v>151858193</v>
      </c>
      <c r="K7" s="33">
        <v>161053436.59999999</v>
      </c>
      <c r="L7" s="33">
        <v>170951962.40000001</v>
      </c>
      <c r="M7" s="33">
        <v>181707300.40000001</v>
      </c>
      <c r="N7" s="33">
        <v>193121846.69999999</v>
      </c>
    </row>
    <row r="8" spans="1:14" s="11" customFormat="1" hidden="1" x14ac:dyDescent="0.25">
      <c r="A8" s="9" t="s">
        <v>63</v>
      </c>
      <c r="B8" s="34"/>
      <c r="C8" s="34">
        <v>97.416728355610417</v>
      </c>
      <c r="D8" s="34">
        <v>129.1796284588165</v>
      </c>
      <c r="E8" s="34">
        <v>102.71369819563458</v>
      </c>
      <c r="F8" s="34">
        <v>103.77927631326</v>
      </c>
      <c r="G8" s="34">
        <v>106.56338544649589</v>
      </c>
      <c r="H8" s="34">
        <v>106.41198273722836</v>
      </c>
      <c r="I8" s="34">
        <v>94.339646650797704</v>
      </c>
      <c r="J8" s="34">
        <v>105.94425814035736</v>
      </c>
      <c r="K8" s="34">
        <v>106.05515146621032</v>
      </c>
      <c r="L8" s="34">
        <v>106.14611274926375</v>
      </c>
      <c r="M8" s="34">
        <v>106.29143874630361</v>
      </c>
      <c r="N8" s="34">
        <v>106.28183142607516</v>
      </c>
    </row>
    <row r="9" spans="1:14" s="16" customFormat="1" x14ac:dyDescent="0.25">
      <c r="A9" s="15" t="s">
        <v>14</v>
      </c>
      <c r="B9" s="65">
        <v>94432801</v>
      </c>
      <c r="C9" s="65">
        <v>92970086.099999994</v>
      </c>
      <c r="D9" s="65">
        <v>121964122.8</v>
      </c>
      <c r="E9" s="65">
        <v>123344194.7</v>
      </c>
      <c r="F9" s="65">
        <v>132186317.5</v>
      </c>
      <c r="G9" s="65">
        <v>140973350.80000001</v>
      </c>
      <c r="H9" s="65">
        <v>150106996.80000001</v>
      </c>
      <c r="I9" s="65">
        <v>141499171.09999999</v>
      </c>
      <c r="J9" s="65">
        <v>150011967.80000001</v>
      </c>
      <c r="K9" s="65">
        <v>159199509.19999999</v>
      </c>
      <c r="L9" s="65">
        <v>169090199</v>
      </c>
      <c r="M9" s="65">
        <v>179837562.30000001</v>
      </c>
      <c r="N9" s="67">
        <v>191244136.5</v>
      </c>
    </row>
    <row r="10" spans="1:14" s="13" customFormat="1" x14ac:dyDescent="0.25">
      <c r="A10" s="10" t="s">
        <v>15</v>
      </c>
      <c r="B10" s="63">
        <v>47996543</v>
      </c>
      <c r="C10" s="63">
        <v>41702695.700000003</v>
      </c>
      <c r="D10" s="63">
        <v>63416456</v>
      </c>
      <c r="E10" s="62">
        <v>59533000</v>
      </c>
      <c r="F10" s="62">
        <v>62527931.299999997</v>
      </c>
      <c r="G10" s="62">
        <v>65968342</v>
      </c>
      <c r="H10" s="62">
        <v>70190316</v>
      </c>
      <c r="I10" s="62">
        <v>57282300</v>
      </c>
      <c r="J10" s="62">
        <v>60891084.899999999</v>
      </c>
      <c r="K10" s="62">
        <v>65031678.673200004</v>
      </c>
      <c r="L10" s="62">
        <v>69583896.180324003</v>
      </c>
      <c r="M10" s="62">
        <v>74593936.705307335</v>
      </c>
      <c r="N10" s="64">
        <v>80113888.021500081</v>
      </c>
    </row>
    <row r="11" spans="1:14" s="28" customFormat="1" x14ac:dyDescent="0.25">
      <c r="A11" s="14" t="s">
        <v>16</v>
      </c>
      <c r="B11" s="63">
        <v>22632609.899999999</v>
      </c>
      <c r="C11" s="63">
        <v>24510681.5</v>
      </c>
      <c r="D11" s="63">
        <v>27663650.800000001</v>
      </c>
      <c r="E11" s="62">
        <v>30056809</v>
      </c>
      <c r="F11" s="62">
        <v>31510458</v>
      </c>
      <c r="G11" s="62">
        <v>33621658</v>
      </c>
      <c r="H11" s="62">
        <v>35975174</v>
      </c>
      <c r="I11" s="62">
        <v>38183436.18</v>
      </c>
      <c r="J11" s="62">
        <v>40564460.148779996</v>
      </c>
      <c r="K11" s="62">
        <v>43155101.279492155</v>
      </c>
      <c r="L11" s="62">
        <v>45835958.369056605</v>
      </c>
      <c r="M11" s="62">
        <v>48694475.454890572</v>
      </c>
      <c r="N11" s="64">
        <v>51684394.261278018</v>
      </c>
    </row>
    <row r="12" spans="1:14" s="13" customFormat="1" x14ac:dyDescent="0.25">
      <c r="A12" s="10" t="s">
        <v>18</v>
      </c>
      <c r="B12" s="63">
        <v>6631909.7000000002</v>
      </c>
      <c r="C12" s="63">
        <v>7347872.7999999998</v>
      </c>
      <c r="D12" s="63">
        <v>7703150.2999999998</v>
      </c>
      <c r="E12" s="62">
        <v>8900608</v>
      </c>
      <c r="F12" s="62">
        <v>10778671</v>
      </c>
      <c r="G12" s="62">
        <v>11807180</v>
      </c>
      <c r="H12" s="62">
        <v>11896412</v>
      </c>
      <c r="I12" s="62">
        <v>12372268.5</v>
      </c>
      <c r="J12" s="62">
        <v>12867159.199999999</v>
      </c>
      <c r="K12" s="62">
        <v>13381845.6</v>
      </c>
      <c r="L12" s="62">
        <v>13917119.4</v>
      </c>
      <c r="M12" s="62">
        <v>14473804.199999999</v>
      </c>
      <c r="N12" s="64">
        <v>15052756.4</v>
      </c>
    </row>
    <row r="13" spans="1:14" s="13" customFormat="1" x14ac:dyDescent="0.25">
      <c r="A13" s="10" t="s">
        <v>17</v>
      </c>
      <c r="B13" s="63">
        <v>14189736.1</v>
      </c>
      <c r="C13" s="63">
        <v>16161255.699999999</v>
      </c>
      <c r="D13" s="63">
        <v>19550499.5</v>
      </c>
      <c r="E13" s="62">
        <v>21153641</v>
      </c>
      <c r="F13" s="62">
        <v>23508000</v>
      </c>
      <c r="G13" s="62">
        <v>25553196</v>
      </c>
      <c r="H13" s="62">
        <v>27852984</v>
      </c>
      <c r="I13" s="62">
        <v>29412751.104000002</v>
      </c>
      <c r="J13" s="62">
        <v>31383405.427967999</v>
      </c>
      <c r="K13" s="62">
        <v>33266409.753646079</v>
      </c>
      <c r="L13" s="62">
        <v>35328927.158372141</v>
      </c>
      <c r="M13" s="62">
        <v>37589978.496507958</v>
      </c>
      <c r="N13" s="64">
        <v>39845377.206298441</v>
      </c>
    </row>
    <row r="14" spans="1:14" x14ac:dyDescent="0.25">
      <c r="A14" s="9" t="s">
        <v>19</v>
      </c>
      <c r="B14" s="65">
        <v>5452466.7999999998</v>
      </c>
      <c r="C14" s="65">
        <v>4334873.9000000004</v>
      </c>
      <c r="D14" s="65">
        <v>3734063</v>
      </c>
      <c r="E14" s="66">
        <v>5765060.5</v>
      </c>
      <c r="F14" s="66">
        <v>1802333.2</v>
      </c>
      <c r="G14" s="66">
        <v>1809491.5</v>
      </c>
      <c r="H14" s="66">
        <v>1831056.7</v>
      </c>
      <c r="I14" s="66">
        <v>1838651.7</v>
      </c>
      <c r="J14" s="66">
        <v>1846225.2</v>
      </c>
      <c r="K14" s="66">
        <v>1853927.4</v>
      </c>
      <c r="L14" s="66">
        <v>1861763.4</v>
      </c>
      <c r="M14" s="66">
        <v>1869738.1</v>
      </c>
      <c r="N14" s="67">
        <v>1877710.2</v>
      </c>
    </row>
    <row r="15" spans="1:14" s="16" customFormat="1" x14ac:dyDescent="0.25">
      <c r="A15" s="15" t="s">
        <v>85</v>
      </c>
      <c r="B15" s="34">
        <v>9580100.4000000004</v>
      </c>
      <c r="C15" s="34">
        <v>7893745.5000000009</v>
      </c>
      <c r="D15" s="34">
        <v>11528877.1</v>
      </c>
      <c r="E15" s="34">
        <v>12698911.4</v>
      </c>
      <c r="F15" s="34">
        <v>8436268.5999999996</v>
      </c>
      <c r="G15" s="34">
        <v>8198327.2000000002</v>
      </c>
      <c r="H15" s="34">
        <v>8241913.4879999999</v>
      </c>
      <c r="I15" s="34">
        <v>8398805.0675199982</v>
      </c>
      <c r="J15" s="34">
        <v>8561972.3102207985</v>
      </c>
      <c r="K15" s="34">
        <v>8731666.2426296305</v>
      </c>
      <c r="L15" s="34">
        <v>8908147.9323348161</v>
      </c>
      <c r="M15" s="34">
        <v>9091688.8896282092</v>
      </c>
      <c r="N15" s="34">
        <v>9282571.4852133375</v>
      </c>
    </row>
    <row r="16" spans="1:14" s="16" customFormat="1" hidden="1" x14ac:dyDescent="0.25">
      <c r="A16" s="9" t="s">
        <v>63</v>
      </c>
      <c r="B16" s="34"/>
      <c r="C16" s="30">
        <v>82.39731495924616</v>
      </c>
      <c r="D16" s="30">
        <v>146.05078286347083</v>
      </c>
      <c r="E16" s="30">
        <v>110.14872732054712</v>
      </c>
      <c r="F16" s="30">
        <v>66.433006218155043</v>
      </c>
      <c r="G16" s="30">
        <v>97.179542149712972</v>
      </c>
      <c r="H16" s="30">
        <v>100.53164855386595</v>
      </c>
      <c r="I16" s="30">
        <v>101.9035819746037</v>
      </c>
      <c r="J16" s="30">
        <v>101.94274353778972</v>
      </c>
      <c r="K16" s="30">
        <v>101.98194909140574</v>
      </c>
      <c r="L16" s="30">
        <v>102.0211685238674</v>
      </c>
      <c r="M16" s="30">
        <v>102.06037168093241</v>
      </c>
      <c r="N16" s="30">
        <v>102.09952845838012</v>
      </c>
    </row>
    <row r="17" spans="1:14" s="13" customFormat="1" ht="19.5" customHeight="1" x14ac:dyDescent="0.25">
      <c r="A17" s="10" t="s">
        <v>20</v>
      </c>
      <c r="B17" s="62">
        <v>8568589</v>
      </c>
      <c r="C17" s="35">
        <v>7578093.8000000007</v>
      </c>
      <c r="D17" s="35">
        <v>10644772</v>
      </c>
      <c r="E17" s="35">
        <v>11617722.800000001</v>
      </c>
      <c r="F17" s="35">
        <v>7982892.8999999994</v>
      </c>
      <c r="G17" s="35">
        <v>7664179.2999999998</v>
      </c>
      <c r="H17" s="35">
        <v>7815036.5879999995</v>
      </c>
      <c r="I17" s="35">
        <v>7971928.1675199987</v>
      </c>
      <c r="J17" s="35">
        <v>8135095.410220799</v>
      </c>
      <c r="K17" s="35">
        <v>8304789.342629631</v>
      </c>
      <c r="L17" s="35">
        <v>8481271.0323348157</v>
      </c>
      <c r="M17" s="35">
        <v>8664811.9896282088</v>
      </c>
      <c r="N17" s="35">
        <v>8855694.5852133371</v>
      </c>
    </row>
    <row r="18" spans="1:14" s="13" customFormat="1" x14ac:dyDescent="0.25">
      <c r="A18" s="14" t="s">
        <v>21</v>
      </c>
      <c r="B18" s="63">
        <v>860973.1</v>
      </c>
      <c r="C18" s="63">
        <v>1145464.8</v>
      </c>
      <c r="D18" s="63">
        <v>3023431.3</v>
      </c>
      <c r="E18" s="63">
        <v>850000</v>
      </c>
      <c r="F18" s="63">
        <v>850000</v>
      </c>
      <c r="G18" s="63">
        <v>850000</v>
      </c>
      <c r="H18" s="63">
        <v>850000</v>
      </c>
      <c r="I18" s="63">
        <v>850000</v>
      </c>
      <c r="J18" s="63">
        <v>850000</v>
      </c>
      <c r="K18" s="63">
        <v>850000</v>
      </c>
      <c r="L18" s="63">
        <v>850000</v>
      </c>
      <c r="M18" s="63">
        <v>850000</v>
      </c>
      <c r="N18" s="63">
        <v>850000</v>
      </c>
    </row>
    <row r="19" spans="1:14" s="13" customFormat="1" x14ac:dyDescent="0.25">
      <c r="A19" s="10" t="s">
        <v>22</v>
      </c>
      <c r="B19" s="63">
        <v>3256290.5999999996</v>
      </c>
      <c r="C19" s="63">
        <v>2764531.4000000004</v>
      </c>
      <c r="D19" s="63">
        <v>2900339.4</v>
      </c>
      <c r="E19" s="63">
        <v>4313259.3999999994</v>
      </c>
      <c r="F19" s="63">
        <v>2770881.5999999992</v>
      </c>
      <c r="G19" s="63">
        <v>2647128.2999999998</v>
      </c>
      <c r="H19" s="63">
        <v>2647128.2999999998</v>
      </c>
      <c r="I19" s="63">
        <v>2647128.2999999998</v>
      </c>
      <c r="J19" s="63">
        <v>2647128.2999999998</v>
      </c>
      <c r="K19" s="63">
        <v>2647128.2999999998</v>
      </c>
      <c r="L19" s="63">
        <v>2647128.2999999998</v>
      </c>
      <c r="M19" s="63">
        <v>2647128.2999999998</v>
      </c>
      <c r="N19" s="63">
        <v>2647128.2999999998</v>
      </c>
    </row>
    <row r="20" spans="1:14" s="13" customFormat="1" x14ac:dyDescent="0.25">
      <c r="A20" s="10" t="s">
        <v>23</v>
      </c>
      <c r="B20" s="63">
        <v>3365037.4</v>
      </c>
      <c r="C20" s="63">
        <v>3271257.6</v>
      </c>
      <c r="D20" s="63">
        <v>3308408.3</v>
      </c>
      <c r="E20" s="63">
        <v>4048960.1999999997</v>
      </c>
      <c r="F20" s="63">
        <v>3737359.3000000003</v>
      </c>
      <c r="G20" s="63">
        <v>3771432.2</v>
      </c>
      <c r="H20" s="63">
        <v>3922289.4879999999</v>
      </c>
      <c r="I20" s="63">
        <v>4079181.0675199996</v>
      </c>
      <c r="J20" s="63">
        <v>4242348.3102207994</v>
      </c>
      <c r="K20" s="63">
        <v>4412042.2426296314</v>
      </c>
      <c r="L20" s="63">
        <v>4588523.9323348161</v>
      </c>
      <c r="M20" s="63">
        <v>4772064.8896282092</v>
      </c>
      <c r="N20" s="63">
        <v>4962947.4852133375</v>
      </c>
    </row>
    <row r="21" spans="1:14" s="13" customFormat="1" x14ac:dyDescent="0.25">
      <c r="A21" s="10" t="s">
        <v>61</v>
      </c>
      <c r="B21" s="63">
        <v>1086287.8999999999</v>
      </c>
      <c r="C21" s="63">
        <v>396840</v>
      </c>
      <c r="D21" s="63">
        <v>1412593</v>
      </c>
      <c r="E21" s="63">
        <v>2405503.2000000002</v>
      </c>
      <c r="F21" s="63">
        <v>624652</v>
      </c>
      <c r="G21" s="63">
        <v>395618.8</v>
      </c>
      <c r="H21" s="63">
        <v>395618.8</v>
      </c>
      <c r="I21" s="63">
        <v>395618.8</v>
      </c>
      <c r="J21" s="63">
        <v>395618.8</v>
      </c>
      <c r="K21" s="63">
        <v>395618.8</v>
      </c>
      <c r="L21" s="63">
        <v>395618.8</v>
      </c>
      <c r="M21" s="63">
        <v>395618.8</v>
      </c>
      <c r="N21" s="63">
        <v>395618.8</v>
      </c>
    </row>
    <row r="22" spans="1:14" s="12" customFormat="1" x14ac:dyDescent="0.25">
      <c r="A22" s="37" t="s">
        <v>24</v>
      </c>
      <c r="B22" s="38">
        <v>108157301.19999999</v>
      </c>
      <c r="C22" s="38">
        <v>113159528.80000001</v>
      </c>
      <c r="D22" s="38">
        <v>124021525.80000001</v>
      </c>
      <c r="E22" s="38">
        <v>141978166.31999999</v>
      </c>
      <c r="F22" s="38">
        <v>150464238.30000001</v>
      </c>
      <c r="G22" s="38">
        <v>159548140</v>
      </c>
      <c r="H22" s="38">
        <v>164738108.58800003</v>
      </c>
      <c r="I22" s="38">
        <v>159292904.89865601</v>
      </c>
      <c r="J22" s="38">
        <v>168254318.27224332</v>
      </c>
      <c r="K22" s="38">
        <v>174720404.35604954</v>
      </c>
      <c r="L22" s="38">
        <v>181658411.84098804</v>
      </c>
      <c r="M22" s="38">
        <v>188773735.82733694</v>
      </c>
      <c r="N22" s="38">
        <v>196229299.65123457</v>
      </c>
    </row>
    <row r="23" spans="1:14" s="16" customFormat="1" x14ac:dyDescent="0.25">
      <c r="A23" s="15" t="s">
        <v>25</v>
      </c>
      <c r="B23" s="96">
        <v>41060733.199999996</v>
      </c>
      <c r="C23" s="96">
        <v>44468399.300000004</v>
      </c>
      <c r="D23" s="96">
        <v>47018051.100000001</v>
      </c>
      <c r="E23" s="96">
        <v>49104829.950000003</v>
      </c>
      <c r="F23" s="96">
        <v>51849799.299999997</v>
      </c>
      <c r="G23" s="96">
        <v>57147845.600000001</v>
      </c>
      <c r="H23" s="96">
        <v>59090478.848000012</v>
      </c>
      <c r="I23" s="96">
        <v>55953471.105120003</v>
      </c>
      <c r="J23" s="96">
        <v>58798099.4051193</v>
      </c>
      <c r="K23" s="96">
        <v>60845471.818642929</v>
      </c>
      <c r="L23" s="96">
        <v>62750945.283480324</v>
      </c>
      <c r="M23" s="96">
        <v>64208251.755380377</v>
      </c>
      <c r="N23" s="96">
        <v>66313508.031049192</v>
      </c>
    </row>
    <row r="24" spans="1:14" ht="30" x14ac:dyDescent="0.25">
      <c r="A24" s="9" t="s">
        <v>26</v>
      </c>
      <c r="B24" s="66">
        <v>67096567.999999993</v>
      </c>
      <c r="C24" s="66">
        <v>68691129.5</v>
      </c>
      <c r="D24" s="66">
        <v>77003474.700000003</v>
      </c>
      <c r="E24" s="66">
        <v>92873336.36999999</v>
      </c>
      <c r="F24" s="66">
        <v>98614439</v>
      </c>
      <c r="G24" s="66">
        <v>102400294.40000001</v>
      </c>
      <c r="H24" s="66">
        <v>105647629.74000001</v>
      </c>
      <c r="I24" s="66">
        <v>103339433.79353599</v>
      </c>
      <c r="J24" s="66">
        <v>109456218.86712401</v>
      </c>
      <c r="K24" s="66">
        <v>113874932.53740659</v>
      </c>
      <c r="L24" s="66">
        <v>118907466.55750771</v>
      </c>
      <c r="M24" s="66">
        <v>124565484.07195656</v>
      </c>
      <c r="N24" s="66">
        <v>129915791.62018536</v>
      </c>
    </row>
    <row r="25" spans="1:14" s="12" customFormat="1" x14ac:dyDescent="0.25">
      <c r="A25" s="37" t="s">
        <v>27</v>
      </c>
      <c r="B25" s="38">
        <v>1308067.0000000149</v>
      </c>
      <c r="C25" s="38">
        <v>-7960823.3000000119</v>
      </c>
      <c r="D25" s="38">
        <v>13205537.099999994</v>
      </c>
      <c r="E25" s="38">
        <v>-169999.71999999881</v>
      </c>
      <c r="F25" s="38">
        <v>-8039319</v>
      </c>
      <c r="G25" s="38">
        <v>-8566970.5</v>
      </c>
      <c r="H25" s="38">
        <v>-4558141.6000000238</v>
      </c>
      <c r="I25" s="38">
        <v>-7556277.0311360359</v>
      </c>
      <c r="J25" s="38">
        <v>-7834152.9620225132</v>
      </c>
      <c r="K25" s="38">
        <v>-4935301.5134199262</v>
      </c>
      <c r="L25" s="38">
        <v>-1798301.5086532235</v>
      </c>
      <c r="M25" s="38">
        <v>2025253.4622912705</v>
      </c>
      <c r="N25" s="38">
        <v>6175118.5339787602</v>
      </c>
    </row>
    <row r="26" spans="1:14" x14ac:dyDescent="0.25">
      <c r="A26" s="76"/>
      <c r="B26" s="75"/>
      <c r="C26" s="77"/>
      <c r="D26" s="77"/>
      <c r="E26" s="77"/>
      <c r="F26" s="78"/>
      <c r="G26" s="78"/>
      <c r="H26" s="78"/>
      <c r="I26" s="78"/>
      <c r="J26" s="78"/>
      <c r="K26" s="78"/>
      <c r="L26" s="78"/>
      <c r="M26" s="78"/>
      <c r="N26" s="78"/>
    </row>
  </sheetData>
  <mergeCells count="2">
    <mergeCell ref="A2:N2"/>
    <mergeCell ref="A3:N3"/>
  </mergeCells>
  <pageMargins left="0" right="0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zoomScale="97" zoomScaleNormal="97" workbookViewId="0">
      <selection activeCell="D8" sqref="D8"/>
    </sheetView>
  </sheetViews>
  <sheetFormatPr defaultColWidth="9.140625" defaultRowHeight="15" x14ac:dyDescent="0.25"/>
  <cols>
    <col min="1" max="1" width="34.7109375" style="1" customWidth="1"/>
    <col min="2" max="2" width="18.7109375" style="1" bestFit="1" customWidth="1"/>
    <col min="3" max="13" width="14.85546875" style="1" bestFit="1" customWidth="1"/>
    <col min="14" max="14" width="13.28515625" style="1" customWidth="1"/>
    <col min="15" max="15" width="13.28515625" style="87" customWidth="1"/>
    <col min="16" max="16384" width="9.140625" style="1"/>
  </cols>
  <sheetData>
    <row r="1" spans="1:15" x14ac:dyDescent="0.25">
      <c r="N1" s="6" t="s">
        <v>72</v>
      </c>
      <c r="O1" s="80"/>
    </row>
    <row r="2" spans="1:15" ht="39" customHeight="1" x14ac:dyDescent="0.25">
      <c r="A2" s="105" t="s">
        <v>67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81"/>
    </row>
    <row r="3" spans="1:15" ht="20.25" x14ac:dyDescent="0.25">
      <c r="A3" s="105" t="s">
        <v>84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81"/>
    </row>
    <row r="4" spans="1:15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N4" s="17" t="s">
        <v>42</v>
      </c>
      <c r="O4" s="82"/>
    </row>
    <row r="5" spans="1:15" ht="30" x14ac:dyDescent="0.25">
      <c r="A5" s="2" t="s">
        <v>0</v>
      </c>
      <c r="B5" s="32" t="s">
        <v>76</v>
      </c>
      <c r="C5" s="3" t="s">
        <v>2</v>
      </c>
      <c r="D5" s="3" t="s">
        <v>3</v>
      </c>
      <c r="E5" s="3" t="s">
        <v>78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59</v>
      </c>
      <c r="O5" s="83"/>
    </row>
    <row r="6" spans="1:15" s="42" customFormat="1" x14ac:dyDescent="0.25">
      <c r="A6" s="48" t="s">
        <v>13</v>
      </c>
      <c r="B6" s="38">
        <v>136684298.89999998</v>
      </c>
      <c r="C6" s="38">
        <v>133890634.89999999</v>
      </c>
      <c r="D6" s="38">
        <v>168793398.70000002</v>
      </c>
      <c r="E6" s="38">
        <v>175049778.09999999</v>
      </c>
      <c r="F6" s="38">
        <v>175731982.69999999</v>
      </c>
      <c r="G6" s="38">
        <v>185486701.59999996</v>
      </c>
      <c r="H6" s="38">
        <v>196214159.38799998</v>
      </c>
      <c r="I6" s="38">
        <v>189559182.36752</v>
      </c>
      <c r="J6" s="38">
        <v>200166602.91022083</v>
      </c>
      <c r="K6" s="38">
        <v>211603051.04262963</v>
      </c>
      <c r="L6" s="38">
        <v>223833845.43233481</v>
      </c>
      <c r="M6" s="38">
        <v>237066070.3896282</v>
      </c>
      <c r="N6" s="38">
        <v>251082420.78521332</v>
      </c>
      <c r="O6" s="84"/>
    </row>
    <row r="7" spans="1:15" s="42" customFormat="1" x14ac:dyDescent="0.25">
      <c r="A7" s="40" t="s">
        <v>14</v>
      </c>
      <c r="B7" s="103">
        <v>115316184.59999999</v>
      </c>
      <c r="C7" s="104">
        <v>115476152.3</v>
      </c>
      <c r="D7" s="104">
        <v>147322866.09999999</v>
      </c>
      <c r="E7" s="65">
        <v>150700262.09999999</v>
      </c>
      <c r="F7" s="65">
        <v>160548171.19999999</v>
      </c>
      <c r="G7" s="65">
        <v>170563282.69999999</v>
      </c>
      <c r="H7" s="65">
        <v>181241300.69999999</v>
      </c>
      <c r="I7" s="65">
        <v>174398901.80000001</v>
      </c>
      <c r="J7" s="65">
        <v>184811859.30000001</v>
      </c>
      <c r="K7" s="65">
        <v>196046550.30000001</v>
      </c>
      <c r="L7" s="65">
        <v>208068028.5</v>
      </c>
      <c r="M7" s="65">
        <v>221083103.09999999</v>
      </c>
      <c r="N7" s="65">
        <v>234874182.09999999</v>
      </c>
      <c r="O7" s="74"/>
    </row>
    <row r="8" spans="1:15" s="42" customFormat="1" x14ac:dyDescent="0.25">
      <c r="A8" s="44" t="s">
        <v>15</v>
      </c>
      <c r="B8" s="63">
        <v>47996543</v>
      </c>
      <c r="C8" s="63">
        <v>41702695.700000003</v>
      </c>
      <c r="D8" s="63">
        <v>63416456</v>
      </c>
      <c r="E8" s="62">
        <v>59533000</v>
      </c>
      <c r="F8" s="62">
        <v>62527931.299999997</v>
      </c>
      <c r="G8" s="62">
        <v>65968342</v>
      </c>
      <c r="H8" s="62">
        <v>70190316</v>
      </c>
      <c r="I8" s="62">
        <v>57282300</v>
      </c>
      <c r="J8" s="62">
        <v>60891084.899999999</v>
      </c>
      <c r="K8" s="62">
        <v>65031678.673200004</v>
      </c>
      <c r="L8" s="62">
        <v>69583896.180324003</v>
      </c>
      <c r="M8" s="62">
        <v>74593936.705307335</v>
      </c>
      <c r="N8" s="63">
        <v>80113888.021500081</v>
      </c>
      <c r="O8" s="86"/>
    </row>
    <row r="9" spans="1:15" s="42" customFormat="1" x14ac:dyDescent="0.25">
      <c r="A9" s="44" t="s">
        <v>16</v>
      </c>
      <c r="B9" s="63">
        <v>35552847.399999999</v>
      </c>
      <c r="C9" s="63">
        <v>38511279.299999997</v>
      </c>
      <c r="D9" s="63">
        <v>43665007.899999999</v>
      </c>
      <c r="E9" s="62">
        <v>47483111</v>
      </c>
      <c r="F9" s="62">
        <v>49777566</v>
      </c>
      <c r="G9" s="62">
        <v>53112663</v>
      </c>
      <c r="H9" s="62">
        <v>56830549</v>
      </c>
      <c r="I9" s="62">
        <v>60498687.430000007</v>
      </c>
      <c r="J9" s="62">
        <v>64464094.237530008</v>
      </c>
      <c r="K9" s="62">
        <v>68775509.022632167</v>
      </c>
      <c r="L9" s="62">
        <v>73249794.654216424</v>
      </c>
      <c r="M9" s="62">
        <v>78027280.280011579</v>
      </c>
      <c r="N9" s="63">
        <v>83041162.619332373</v>
      </c>
      <c r="O9" s="86"/>
    </row>
    <row r="10" spans="1:15" s="42" customFormat="1" x14ac:dyDescent="0.25">
      <c r="A10" s="44" t="s">
        <v>17</v>
      </c>
      <c r="B10" s="63">
        <v>14189736.1</v>
      </c>
      <c r="C10" s="63">
        <v>16161255.699999999</v>
      </c>
      <c r="D10" s="63">
        <v>19550499.5</v>
      </c>
      <c r="E10" s="62">
        <v>21153641</v>
      </c>
      <c r="F10" s="62">
        <v>23508000</v>
      </c>
      <c r="G10" s="62">
        <v>25553196</v>
      </c>
      <c r="H10" s="62">
        <v>27852984</v>
      </c>
      <c r="I10" s="62">
        <v>29412751.104000002</v>
      </c>
      <c r="J10" s="62">
        <v>31383405.427967999</v>
      </c>
      <c r="K10" s="62">
        <v>33266409.753646079</v>
      </c>
      <c r="L10" s="62">
        <v>35328927.158372141</v>
      </c>
      <c r="M10" s="62">
        <v>37589978.496507958</v>
      </c>
      <c r="N10" s="63">
        <v>39845377.206298441</v>
      </c>
      <c r="O10" s="86"/>
    </row>
    <row r="11" spans="1:15" s="42" customFormat="1" x14ac:dyDescent="0.25">
      <c r="A11" s="44" t="s">
        <v>18</v>
      </c>
      <c r="B11" s="63">
        <v>7215678.4000000004</v>
      </c>
      <c r="C11" s="63">
        <v>7819985.5999999996</v>
      </c>
      <c r="D11" s="63">
        <v>8218380.0999999996</v>
      </c>
      <c r="E11" s="62">
        <v>9435830</v>
      </c>
      <c r="F11" s="62">
        <v>11397684</v>
      </c>
      <c r="G11" s="62">
        <v>12494488</v>
      </c>
      <c r="H11" s="62">
        <v>12583720</v>
      </c>
      <c r="I11" s="62">
        <v>13087068.800000001</v>
      </c>
      <c r="J11" s="62">
        <v>13610551.6</v>
      </c>
      <c r="K11" s="62">
        <v>14154973.6</v>
      </c>
      <c r="L11" s="62">
        <v>14721172.6</v>
      </c>
      <c r="M11" s="62">
        <v>15310019.5</v>
      </c>
      <c r="N11" s="63">
        <v>15922420.199999999</v>
      </c>
      <c r="O11" s="86"/>
    </row>
    <row r="12" spans="1:15" s="42" customFormat="1" x14ac:dyDescent="0.25">
      <c r="A12" s="40" t="s">
        <v>19</v>
      </c>
      <c r="B12" s="65">
        <v>12021597.800000001</v>
      </c>
      <c r="C12" s="65">
        <v>10760385</v>
      </c>
      <c r="D12" s="65">
        <v>10359094.800000001</v>
      </c>
      <c r="E12" s="66">
        <v>11650604.6</v>
      </c>
      <c r="F12" s="66">
        <v>6747542.9000000004</v>
      </c>
      <c r="G12" s="66">
        <v>6725091.7000000002</v>
      </c>
      <c r="H12" s="66">
        <v>6730945.2000000002</v>
      </c>
      <c r="I12" s="66">
        <v>6761475.5</v>
      </c>
      <c r="J12" s="66">
        <v>6792771.2999999998</v>
      </c>
      <c r="K12" s="66">
        <v>6824834.5</v>
      </c>
      <c r="L12" s="66">
        <v>6857669</v>
      </c>
      <c r="M12" s="66">
        <v>6891278.4000000004</v>
      </c>
      <c r="N12" s="65">
        <v>6925667.2000000002</v>
      </c>
      <c r="O12" s="74"/>
    </row>
    <row r="13" spans="1:15" s="42" customFormat="1" x14ac:dyDescent="0.25">
      <c r="A13" s="40" t="s">
        <v>29</v>
      </c>
      <c r="B13" s="66">
        <v>9346516.5</v>
      </c>
      <c r="C13" s="66">
        <v>7654097.5999999996</v>
      </c>
      <c r="D13" s="66">
        <v>11111437.800000001</v>
      </c>
      <c r="E13" s="66">
        <v>12698911.4</v>
      </c>
      <c r="F13" s="66">
        <v>8436268.5999999996</v>
      </c>
      <c r="G13" s="66">
        <v>8198327.2000000002</v>
      </c>
      <c r="H13" s="66">
        <v>8241913.4879999999</v>
      </c>
      <c r="I13" s="66">
        <v>8398805.0675199982</v>
      </c>
      <c r="J13" s="66">
        <v>8561972.3102207985</v>
      </c>
      <c r="K13" s="66">
        <v>8731666.2426296305</v>
      </c>
      <c r="L13" s="66">
        <v>8908147.9323348161</v>
      </c>
      <c r="M13" s="66">
        <v>9091688.8896282092</v>
      </c>
      <c r="N13" s="66">
        <v>9282571.4852133375</v>
      </c>
      <c r="O13" s="74"/>
    </row>
    <row r="14" spans="1:15" s="47" customFormat="1" ht="30" x14ac:dyDescent="0.25">
      <c r="A14" s="44" t="s">
        <v>20</v>
      </c>
      <c r="B14" s="62">
        <v>8568589</v>
      </c>
      <c r="C14" s="62">
        <v>7578093.8000000007</v>
      </c>
      <c r="D14" s="62">
        <v>10644772</v>
      </c>
      <c r="E14" s="62">
        <v>11617722.800000001</v>
      </c>
      <c r="F14" s="62">
        <v>7982892.8999999994</v>
      </c>
      <c r="G14" s="62">
        <v>7664179.2999999998</v>
      </c>
      <c r="H14" s="62">
        <v>7815036.5879999995</v>
      </c>
      <c r="I14" s="62">
        <v>7971928.1675199987</v>
      </c>
      <c r="J14" s="62">
        <v>8135095.410220799</v>
      </c>
      <c r="K14" s="62">
        <v>8304789.342629631</v>
      </c>
      <c r="L14" s="62">
        <v>8481271.0323348157</v>
      </c>
      <c r="M14" s="62">
        <v>8664811.9896282088</v>
      </c>
      <c r="N14" s="62">
        <v>8855694.5852133371</v>
      </c>
      <c r="O14" s="86"/>
    </row>
    <row r="15" spans="1:15" s="47" customFormat="1" x14ac:dyDescent="0.25">
      <c r="A15" s="44" t="s">
        <v>21</v>
      </c>
      <c r="B15" s="63">
        <v>860973.1</v>
      </c>
      <c r="C15" s="63">
        <v>1145464.8</v>
      </c>
      <c r="D15" s="63">
        <v>3023431.3</v>
      </c>
      <c r="E15" s="63">
        <v>850000</v>
      </c>
      <c r="F15" s="63">
        <v>850000</v>
      </c>
      <c r="G15" s="63">
        <v>850000</v>
      </c>
      <c r="H15" s="63">
        <v>850000</v>
      </c>
      <c r="I15" s="63">
        <v>850000</v>
      </c>
      <c r="J15" s="63">
        <v>850000</v>
      </c>
      <c r="K15" s="63">
        <v>850000</v>
      </c>
      <c r="L15" s="63">
        <v>850000</v>
      </c>
      <c r="M15" s="63">
        <v>850000</v>
      </c>
      <c r="N15" s="63">
        <v>850000</v>
      </c>
      <c r="O15" s="86"/>
    </row>
    <row r="16" spans="1:15" s="47" customFormat="1" x14ac:dyDescent="0.25">
      <c r="A16" s="44" t="s">
        <v>22</v>
      </c>
      <c r="B16" s="63">
        <v>3256290.5999999996</v>
      </c>
      <c r="C16" s="63">
        <v>2764531.4000000004</v>
      </c>
      <c r="D16" s="63">
        <v>2900339.4</v>
      </c>
      <c r="E16" s="63">
        <v>4313259.3999999994</v>
      </c>
      <c r="F16" s="63">
        <v>2770881.5999999992</v>
      </c>
      <c r="G16" s="63">
        <v>2647128.2999999998</v>
      </c>
      <c r="H16" s="63">
        <v>2647128.2999999998</v>
      </c>
      <c r="I16" s="63">
        <v>2647128.2999999998</v>
      </c>
      <c r="J16" s="63">
        <v>2647128.2999999998</v>
      </c>
      <c r="K16" s="63">
        <v>2647128.2999999998</v>
      </c>
      <c r="L16" s="63">
        <v>2647128.2999999998</v>
      </c>
      <c r="M16" s="63">
        <v>2647128.2999999998</v>
      </c>
      <c r="N16" s="63">
        <v>2647128.2999999998</v>
      </c>
      <c r="O16" s="86"/>
    </row>
    <row r="17" spans="1:15" s="47" customFormat="1" x14ac:dyDescent="0.25">
      <c r="A17" s="44" t="s">
        <v>23</v>
      </c>
      <c r="B17" s="63">
        <v>3365037.4</v>
      </c>
      <c r="C17" s="63">
        <v>3271257.6</v>
      </c>
      <c r="D17" s="63">
        <v>3308408.3</v>
      </c>
      <c r="E17" s="63">
        <v>4048960.1999999997</v>
      </c>
      <c r="F17" s="63">
        <v>3737359.3000000003</v>
      </c>
      <c r="G17" s="63">
        <v>3771432.2</v>
      </c>
      <c r="H17" s="63">
        <v>3922289.4879999999</v>
      </c>
      <c r="I17" s="63">
        <v>4079181.0675199996</v>
      </c>
      <c r="J17" s="63">
        <v>4242348.3102207994</v>
      </c>
      <c r="K17" s="63">
        <v>4412042.2426296314</v>
      </c>
      <c r="L17" s="63">
        <v>4588523.9323348161</v>
      </c>
      <c r="M17" s="63">
        <v>4772064.8896282092</v>
      </c>
      <c r="N17" s="63">
        <v>4962947.4852133375</v>
      </c>
      <c r="O17" s="86"/>
    </row>
    <row r="18" spans="1:15" s="47" customFormat="1" ht="18" customHeight="1" x14ac:dyDescent="0.25">
      <c r="A18" s="44" t="s">
        <v>61</v>
      </c>
      <c r="B18" s="63">
        <v>1086287.8999999999</v>
      </c>
      <c r="C18" s="63">
        <v>396840</v>
      </c>
      <c r="D18" s="63">
        <v>1412593</v>
      </c>
      <c r="E18" s="63">
        <v>2405503.2000000002</v>
      </c>
      <c r="F18" s="63">
        <v>624652</v>
      </c>
      <c r="G18" s="63">
        <v>395618.8</v>
      </c>
      <c r="H18" s="63">
        <v>395618.8</v>
      </c>
      <c r="I18" s="63">
        <v>395618.8</v>
      </c>
      <c r="J18" s="63">
        <v>395618.8</v>
      </c>
      <c r="K18" s="63">
        <v>395618.8</v>
      </c>
      <c r="L18" s="63">
        <v>395618.8</v>
      </c>
      <c r="M18" s="63">
        <v>395618.8</v>
      </c>
      <c r="N18" s="63">
        <v>395618.8</v>
      </c>
      <c r="O18" s="86"/>
    </row>
    <row r="19" spans="1:15" s="42" customFormat="1" x14ac:dyDescent="0.25">
      <c r="A19" s="48" t="s">
        <v>24</v>
      </c>
      <c r="B19" s="49">
        <v>133820400.42574999</v>
      </c>
      <c r="C19" s="49">
        <v>142545927.41969004</v>
      </c>
      <c r="D19" s="49">
        <v>154142555.417</v>
      </c>
      <c r="E19" s="49">
        <v>175099800</v>
      </c>
      <c r="F19" s="49">
        <v>186104316.97419998</v>
      </c>
      <c r="G19" s="49">
        <v>196301292.43839997</v>
      </c>
      <c r="H19" s="49">
        <v>202981160.24039999</v>
      </c>
      <c r="I19" s="49">
        <v>199106334.25123</v>
      </c>
      <c r="J19" s="49">
        <v>210053401.84918082</v>
      </c>
      <c r="K19" s="49">
        <v>217810915.41750962</v>
      </c>
      <c r="L19" s="49">
        <v>226090565.2560848</v>
      </c>
      <c r="M19" s="49">
        <v>234535554.75497821</v>
      </c>
      <c r="N19" s="49">
        <v>243344825.60761333</v>
      </c>
      <c r="O19" s="85"/>
    </row>
    <row r="20" spans="1:15" s="42" customFormat="1" x14ac:dyDescent="0.25">
      <c r="A20" s="48" t="s">
        <v>27</v>
      </c>
      <c r="B20" s="38">
        <v>2863898.4742499888</v>
      </c>
      <c r="C20" s="38">
        <v>-8655292.5196900517</v>
      </c>
      <c r="D20" s="38">
        <v>14650843.283000022</v>
      </c>
      <c r="E20" s="38">
        <v>-50021.90000000596</v>
      </c>
      <c r="F20" s="38">
        <v>-10372334.2742</v>
      </c>
      <c r="G20" s="38">
        <v>-10814590.838399997</v>
      </c>
      <c r="H20" s="38">
        <v>-6767000.8523999993</v>
      </c>
      <c r="I20" s="38">
        <v>-9547151.8837099988</v>
      </c>
      <c r="J20" s="38">
        <v>-9886798.9389600009</v>
      </c>
      <c r="K20" s="38">
        <v>-6207864.37488</v>
      </c>
      <c r="L20" s="38">
        <v>-2256719.82375</v>
      </c>
      <c r="M20" s="38">
        <v>2530515.6346500004</v>
      </c>
      <c r="N20" s="38">
        <v>7737595.1776000001</v>
      </c>
      <c r="O20" s="84"/>
    </row>
    <row r="21" spans="1:15" s="42" customFormat="1" x14ac:dyDescent="0.25">
      <c r="A21" s="40" t="s">
        <v>28</v>
      </c>
      <c r="B21" s="99">
        <v>2.2490563446862644</v>
      </c>
      <c r="C21" s="99">
        <v>6.8564083781233851</v>
      </c>
      <c r="D21" s="99">
        <v>9.2913883106079656</v>
      </c>
      <c r="E21" s="99">
        <v>-3.0810984269298E-2</v>
      </c>
      <c r="F21" s="97">
        <v>6.2</v>
      </c>
      <c r="G21" s="97">
        <v>6.1</v>
      </c>
      <c r="H21" s="97">
        <v>3.6</v>
      </c>
      <c r="I21" s="97">
        <v>5.27</v>
      </c>
      <c r="J21" s="97">
        <v>5.16</v>
      </c>
      <c r="K21" s="97">
        <v>3.06</v>
      </c>
      <c r="L21" s="97">
        <v>1.05</v>
      </c>
      <c r="M21" s="97">
        <v>1.1100000000000001</v>
      </c>
      <c r="N21" s="98">
        <v>3.2</v>
      </c>
      <c r="O21" s="74"/>
    </row>
    <row r="22" spans="1:15" s="93" customFormat="1" x14ac:dyDescent="0.25">
      <c r="A22" s="89"/>
      <c r="B22" s="90"/>
      <c r="C22" s="90"/>
      <c r="D22" s="90"/>
      <c r="E22" s="91"/>
      <c r="F22" s="91"/>
      <c r="G22" s="91"/>
      <c r="H22" s="91"/>
      <c r="I22" s="91"/>
      <c r="J22" s="91"/>
      <c r="K22" s="91"/>
      <c r="L22" s="91"/>
      <c r="M22" s="91"/>
      <c r="N22" s="92"/>
      <c r="O22" s="74"/>
    </row>
    <row r="23" spans="1:15" customFormat="1" x14ac:dyDescent="0.25">
      <c r="E23" s="18"/>
      <c r="F23" s="18"/>
      <c r="G23" s="18"/>
      <c r="H23" s="18"/>
      <c r="I23" s="18"/>
      <c r="J23" s="18"/>
      <c r="K23" s="18"/>
      <c r="L23" s="18"/>
      <c r="M23" s="18"/>
      <c r="O23" s="79"/>
    </row>
    <row r="24" spans="1:1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88"/>
    </row>
  </sheetData>
  <mergeCells count="2">
    <mergeCell ref="A2:N2"/>
    <mergeCell ref="A3:N3"/>
  </mergeCells>
  <pageMargins left="0" right="0" top="0.74803149606299213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selection activeCell="B6" sqref="B6"/>
    </sheetView>
  </sheetViews>
  <sheetFormatPr defaultRowHeight="15" x14ac:dyDescent="0.25"/>
  <cols>
    <col min="1" max="1" width="28.7109375" customWidth="1"/>
    <col min="2" max="2" width="9.85546875" style="54" customWidth="1"/>
    <col min="3" max="14" width="9.85546875" customWidth="1"/>
  </cols>
  <sheetData>
    <row r="1" spans="1:14" x14ac:dyDescent="0.25">
      <c r="N1" s="6" t="s">
        <v>73</v>
      </c>
    </row>
    <row r="2" spans="1:14" ht="33.75" customHeight="1" x14ac:dyDescent="0.25">
      <c r="A2" s="105" t="s">
        <v>68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1:14" ht="20.25" x14ac:dyDescent="0.25">
      <c r="A3" s="105" t="s">
        <v>84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1:14" x14ac:dyDescent="0.25">
      <c r="A4" s="1"/>
      <c r="B4" s="55"/>
      <c r="C4" s="1"/>
      <c r="D4" s="1"/>
      <c r="E4" s="1"/>
      <c r="F4" s="1"/>
      <c r="G4" s="1"/>
      <c r="H4" s="1"/>
      <c r="I4" s="1"/>
      <c r="J4" s="1"/>
      <c r="K4" s="1"/>
      <c r="L4" s="1"/>
      <c r="N4" s="100" t="s">
        <v>36</v>
      </c>
    </row>
    <row r="5" spans="1:14" ht="49.5" customHeight="1" x14ac:dyDescent="0.25">
      <c r="A5" s="2" t="s">
        <v>0</v>
      </c>
      <c r="B5" s="32" t="s">
        <v>1</v>
      </c>
      <c r="C5" s="3" t="s">
        <v>2</v>
      </c>
      <c r="D5" s="3" t="s">
        <v>3</v>
      </c>
      <c r="E5" s="3" t="s">
        <v>78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59</v>
      </c>
    </row>
    <row r="6" spans="1:14" s="70" customFormat="1" x14ac:dyDescent="0.25">
      <c r="A6" s="68" t="s">
        <v>30</v>
      </c>
      <c r="B6" s="66">
        <v>109.5</v>
      </c>
      <c r="C6" s="66">
        <v>105.2</v>
      </c>
      <c r="D6" s="66">
        <v>137.19999999999999</v>
      </c>
      <c r="E6" s="66">
        <v>141.80000000000001</v>
      </c>
      <c r="F6" s="66">
        <v>142.4</v>
      </c>
      <c r="G6" s="66">
        <v>151</v>
      </c>
      <c r="H6" s="65">
        <v>160.19999999999999</v>
      </c>
      <c r="I6" s="65">
        <v>151.69999999999999</v>
      </c>
      <c r="J6" s="65">
        <v>160.4</v>
      </c>
      <c r="K6" s="65">
        <v>169.8</v>
      </c>
      <c r="L6" s="65">
        <v>179.9</v>
      </c>
      <c r="M6" s="65">
        <v>190.8</v>
      </c>
      <c r="N6" s="69">
        <v>202.4</v>
      </c>
    </row>
    <row r="7" spans="1:14" s="16" customFormat="1" x14ac:dyDescent="0.25">
      <c r="A7" s="40" t="s">
        <v>31</v>
      </c>
      <c r="B7" s="66">
        <f>B6*100/B18</f>
        <v>11.947626841243862</v>
      </c>
      <c r="C7" s="66">
        <f>C6*100/C18</f>
        <v>10.674784373414511</v>
      </c>
      <c r="D7" s="66">
        <f>D6*100/D18</f>
        <v>12.996116320924504</v>
      </c>
      <c r="E7" s="66">
        <f t="shared" ref="E7:N7" si="0">E6*100/E18</f>
        <v>12.601084155336357</v>
      </c>
      <c r="F7" s="66">
        <f t="shared" si="0"/>
        <v>11.859748480053302</v>
      </c>
      <c r="G7" s="66">
        <f t="shared" si="0"/>
        <v>11.790427110174123</v>
      </c>
      <c r="H7" s="66">
        <f t="shared" si="0"/>
        <v>11.695991823026938</v>
      </c>
      <c r="I7" s="66">
        <f t="shared" si="0"/>
        <v>10.306406685236768</v>
      </c>
      <c r="J7" s="66">
        <f t="shared" si="0"/>
        <v>10.130099785272199</v>
      </c>
      <c r="K7" s="66">
        <f t="shared" si="0"/>
        <v>9.9970562260818365</v>
      </c>
      <c r="L7" s="66">
        <f t="shared" si="0"/>
        <v>9.8884186225471336</v>
      </c>
      <c r="M7" s="66">
        <f t="shared" si="0"/>
        <v>9.8350515463917532</v>
      </c>
      <c r="N7" s="66">
        <f t="shared" si="0"/>
        <v>9.7382602001539649</v>
      </c>
    </row>
    <row r="8" spans="1:14" s="16" customFormat="1" x14ac:dyDescent="0.25">
      <c r="A8" s="40" t="s">
        <v>32</v>
      </c>
      <c r="B8" s="66">
        <v>108.2</v>
      </c>
      <c r="C8" s="66">
        <v>113.2</v>
      </c>
      <c r="D8" s="66">
        <v>124</v>
      </c>
      <c r="E8" s="66">
        <v>141.5</v>
      </c>
      <c r="F8" s="66">
        <v>150.5</v>
      </c>
      <c r="G8" s="66">
        <v>159.5</v>
      </c>
      <c r="H8" s="66">
        <v>164.7</v>
      </c>
      <c r="I8" s="66">
        <v>159.30000000000001</v>
      </c>
      <c r="J8" s="66">
        <v>168.3</v>
      </c>
      <c r="K8" s="66">
        <v>174.7</v>
      </c>
      <c r="L8" s="66">
        <v>181.7</v>
      </c>
      <c r="M8" s="66">
        <v>188.8</v>
      </c>
      <c r="N8" s="69">
        <v>196.2</v>
      </c>
    </row>
    <row r="9" spans="1:14" s="16" customFormat="1" x14ac:dyDescent="0.25">
      <c r="A9" s="40" t="s">
        <v>31</v>
      </c>
      <c r="B9" s="66">
        <f>B8*100/B18</f>
        <v>11.805782869612656</v>
      </c>
      <c r="C9" s="66">
        <f>C8*100/C18</f>
        <v>11.486555048198884</v>
      </c>
      <c r="D9" s="66">
        <f>D8*100/D18</f>
        <v>11.745761106374916</v>
      </c>
      <c r="E9" s="66">
        <f t="shared" ref="E9:N9" si="1">E8*100/E18</f>
        <v>12.57442459788501</v>
      </c>
      <c r="F9" s="66">
        <f t="shared" si="1"/>
        <v>12.534354959606896</v>
      </c>
      <c r="G9" s="66">
        <f t="shared" si="1"/>
        <v>12.454126649488561</v>
      </c>
      <c r="H9" s="66">
        <f t="shared" si="1"/>
        <v>12.024530919179382</v>
      </c>
      <c r="I9" s="66">
        <f t="shared" si="1"/>
        <v>10.822746110469462</v>
      </c>
      <c r="J9" s="66">
        <f t="shared" si="1"/>
        <v>10.629026146267526</v>
      </c>
      <c r="K9" s="66">
        <f t="shared" si="1"/>
        <v>10.28554607006182</v>
      </c>
      <c r="L9" s="66">
        <f t="shared" si="1"/>
        <v>9.9873577749683946</v>
      </c>
      <c r="M9" s="66">
        <f t="shared" si="1"/>
        <v>9.7319587628865971</v>
      </c>
      <c r="N9" s="66">
        <f t="shared" si="1"/>
        <v>9.4399538106235568</v>
      </c>
    </row>
    <row r="10" spans="1:14" s="16" customFormat="1" x14ac:dyDescent="0.25">
      <c r="A10" s="40" t="s">
        <v>33</v>
      </c>
      <c r="B10" s="66">
        <f>B6-B8</f>
        <v>1.2999999999999972</v>
      </c>
      <c r="C10" s="66">
        <f>C6-C8</f>
        <v>-8</v>
      </c>
      <c r="D10" s="66">
        <f>D6-D8</f>
        <v>13.199999999999989</v>
      </c>
      <c r="E10" s="66">
        <f t="shared" ref="E10:N10" si="2">E6-E8</f>
        <v>0.30000000000001137</v>
      </c>
      <c r="F10" s="66">
        <f t="shared" si="2"/>
        <v>-8.0999999999999943</v>
      </c>
      <c r="G10" s="66">
        <f t="shared" si="2"/>
        <v>-8.5</v>
      </c>
      <c r="H10" s="66">
        <f t="shared" si="2"/>
        <v>-4.5</v>
      </c>
      <c r="I10" s="66">
        <f t="shared" si="2"/>
        <v>-7.6000000000000227</v>
      </c>
      <c r="J10" s="66">
        <f t="shared" si="2"/>
        <v>-7.9000000000000057</v>
      </c>
      <c r="K10" s="66">
        <f t="shared" si="2"/>
        <v>-4.8999999999999773</v>
      </c>
      <c r="L10" s="66">
        <f t="shared" si="2"/>
        <v>-1.7999999999999829</v>
      </c>
      <c r="M10" s="66">
        <f t="shared" si="2"/>
        <v>2</v>
      </c>
      <c r="N10" s="66">
        <f t="shared" si="2"/>
        <v>6.2000000000000171</v>
      </c>
    </row>
    <row r="11" spans="1:14" s="16" customFormat="1" x14ac:dyDescent="0.25">
      <c r="A11" s="40" t="s">
        <v>31</v>
      </c>
      <c r="B11" s="66">
        <f>(B10*100/B18)</f>
        <v>0.14184397163120535</v>
      </c>
      <c r="C11" s="66">
        <f>-(C10*100/C18)</f>
        <v>0.81177067478437337</v>
      </c>
      <c r="D11" s="66">
        <f>(D10*100/D18)</f>
        <v>1.2503552145495869</v>
      </c>
      <c r="E11" s="66">
        <f t="shared" ref="E11:L11" si="3">-(E10*100/E18)</f>
        <v>-2.6659557451347318E-2</v>
      </c>
      <c r="F11" s="66">
        <f t="shared" si="3"/>
        <v>0.67460647955359321</v>
      </c>
      <c r="G11" s="66">
        <f t="shared" si="3"/>
        <v>0.66369953931443737</v>
      </c>
      <c r="H11" s="66">
        <f t="shared" si="3"/>
        <v>0.32853909615244214</v>
      </c>
      <c r="I11" s="66">
        <f t="shared" si="3"/>
        <v>0.51633942523269394</v>
      </c>
      <c r="J11" s="66">
        <f t="shared" si="3"/>
        <v>0.49892636099532683</v>
      </c>
      <c r="K11" s="66">
        <f t="shared" si="3"/>
        <v>0.28848984397998101</v>
      </c>
      <c r="L11" s="66">
        <f t="shared" si="3"/>
        <v>9.8939152421259988E-2</v>
      </c>
      <c r="M11" s="66">
        <f>(M10*100/M18)</f>
        <v>0.10309278350515463</v>
      </c>
      <c r="N11" s="66">
        <f>(N10*100/N18)</f>
        <v>0.29830638953040883</v>
      </c>
    </row>
    <row r="12" spans="1:14" s="16" customFormat="1" x14ac:dyDescent="0.25">
      <c r="A12" s="40" t="s">
        <v>34</v>
      </c>
      <c r="B12" s="66">
        <v>6.2</v>
      </c>
      <c r="C12" s="66">
        <v>3.9</v>
      </c>
      <c r="D12" s="66">
        <v>3.5</v>
      </c>
      <c r="E12" s="66">
        <v>3.2</v>
      </c>
      <c r="F12" s="66">
        <v>3.6</v>
      </c>
      <c r="G12" s="66">
        <v>3.6</v>
      </c>
      <c r="H12" s="65">
        <v>3.6</v>
      </c>
      <c r="I12" s="65">
        <v>2.9</v>
      </c>
      <c r="J12" s="65">
        <v>10.7</v>
      </c>
      <c r="K12" s="65">
        <v>15.7</v>
      </c>
      <c r="L12" s="65">
        <v>17.5</v>
      </c>
      <c r="M12" s="65">
        <v>15.4</v>
      </c>
      <c r="N12" s="69">
        <v>9.1999999999999993</v>
      </c>
    </row>
    <row r="13" spans="1:14" s="16" customFormat="1" x14ac:dyDescent="0.25">
      <c r="A13" s="40" t="s">
        <v>31</v>
      </c>
      <c r="B13" s="66">
        <f>B12*100/B18</f>
        <v>0.67648663393344244</v>
      </c>
      <c r="C13" s="66">
        <f>C12*100/C18</f>
        <v>0.39573820395738202</v>
      </c>
      <c r="D13" s="66">
        <f>D12*100/D18</f>
        <v>0.33153357961542101</v>
      </c>
      <c r="E13" s="66">
        <f t="shared" ref="E13:N13" si="4">E12*100/E18</f>
        <v>0.2843686128143606</v>
      </c>
      <c r="F13" s="66">
        <f t="shared" si="4"/>
        <v>0.2998251020238194</v>
      </c>
      <c r="G13" s="66">
        <f t="shared" si="4"/>
        <v>0.28109627547434995</v>
      </c>
      <c r="H13" s="66">
        <f t="shared" si="4"/>
        <v>0.26283127692195368</v>
      </c>
      <c r="I13" s="66">
        <f t="shared" si="4"/>
        <v>0.19702425436510632</v>
      </c>
      <c r="J13" s="66">
        <f t="shared" si="4"/>
        <v>0.67576102058860676</v>
      </c>
      <c r="K13" s="66">
        <f t="shared" si="4"/>
        <v>0.9243450103032087</v>
      </c>
      <c r="L13" s="66">
        <f t="shared" si="4"/>
        <v>0.96190842631781459</v>
      </c>
      <c r="M13" s="66">
        <f t="shared" si="4"/>
        <v>0.79381443298969068</v>
      </c>
      <c r="N13" s="66">
        <f t="shared" si="4"/>
        <v>0.4426481909160892</v>
      </c>
    </row>
    <row r="17" spans="1:14" hidden="1" x14ac:dyDescent="0.25">
      <c r="A17" s="2" t="s">
        <v>0</v>
      </c>
      <c r="B17" s="32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  <c r="L17" s="3" t="s">
        <v>11</v>
      </c>
      <c r="M17" s="3" t="s">
        <v>12</v>
      </c>
      <c r="N17" s="3" t="s">
        <v>59</v>
      </c>
    </row>
    <row r="18" spans="1:14" ht="60" hidden="1" x14ac:dyDescent="0.25">
      <c r="A18" s="25" t="s">
        <v>60</v>
      </c>
      <c r="B18" s="66">
        <v>916.5</v>
      </c>
      <c r="C18" s="30">
        <v>985.5</v>
      </c>
      <c r="D18" s="30">
        <v>1055.7</v>
      </c>
      <c r="E18" s="30">
        <v>1125.3</v>
      </c>
      <c r="F18" s="30">
        <v>1200.7</v>
      </c>
      <c r="G18" s="30">
        <v>1280.7</v>
      </c>
      <c r="H18" s="30">
        <v>1369.7</v>
      </c>
      <c r="I18" s="30">
        <v>1471.9</v>
      </c>
      <c r="J18" s="30">
        <v>1583.4</v>
      </c>
      <c r="K18" s="30">
        <v>1698.5</v>
      </c>
      <c r="L18" s="30">
        <v>1819.3</v>
      </c>
      <c r="M18" s="30">
        <v>1940</v>
      </c>
      <c r="N18" s="29">
        <v>2078.4</v>
      </c>
    </row>
    <row r="19" spans="1:14" hidden="1" x14ac:dyDescent="0.25">
      <c r="A19" s="22" t="s">
        <v>58</v>
      </c>
      <c r="B19" s="56">
        <f>B18*100/759.1</f>
        <v>120.7350810169938</v>
      </c>
      <c r="C19" s="23">
        <f>C18*100/B18</f>
        <v>107.52864157119477</v>
      </c>
      <c r="D19" s="23">
        <f t="shared" ref="D19:N19" si="5">D18*100/C18</f>
        <v>107.12328767123287</v>
      </c>
      <c r="E19" s="23">
        <f t="shared" si="5"/>
        <v>106.59278204035236</v>
      </c>
      <c r="F19" s="23">
        <f t="shared" si="5"/>
        <v>106.70043543943838</v>
      </c>
      <c r="G19" s="23">
        <f t="shared" si="5"/>
        <v>106.66278004497376</v>
      </c>
      <c r="H19" s="23">
        <f t="shared" si="5"/>
        <v>106.94932458811587</v>
      </c>
      <c r="I19" s="23">
        <f t="shared" si="5"/>
        <v>107.46148791706213</v>
      </c>
      <c r="J19" s="23">
        <f t="shared" si="5"/>
        <v>107.57524288334805</v>
      </c>
      <c r="K19" s="23">
        <f t="shared" si="5"/>
        <v>107.26916761399519</v>
      </c>
      <c r="L19" s="23">
        <f t="shared" si="5"/>
        <v>107.11215778628201</v>
      </c>
      <c r="M19" s="23">
        <f t="shared" si="5"/>
        <v>106.63441983180344</v>
      </c>
      <c r="N19" s="23">
        <f t="shared" si="5"/>
        <v>107.1340206185567</v>
      </c>
    </row>
    <row r="21" spans="1:14" x14ac:dyDescent="0.25">
      <c r="B21" s="57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spans="1:14" x14ac:dyDescent="0.25">
      <c r="B22" s="57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</row>
    <row r="23" spans="1:14" x14ac:dyDescent="0.25">
      <c r="B23" s="57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x14ac:dyDescent="0.25">
      <c r="B24" s="57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</row>
  </sheetData>
  <mergeCells count="2">
    <mergeCell ref="A2:N2"/>
    <mergeCell ref="A3:N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workbookViewId="0">
      <selection activeCell="K11" sqref="K11"/>
    </sheetView>
  </sheetViews>
  <sheetFormatPr defaultRowHeight="15" x14ac:dyDescent="0.25"/>
  <cols>
    <col min="1" max="1" width="31.28515625" customWidth="1"/>
    <col min="2" max="2" width="10" style="54" customWidth="1"/>
    <col min="3" max="14" width="10" customWidth="1"/>
  </cols>
  <sheetData>
    <row r="1" spans="1:14" x14ac:dyDescent="0.25">
      <c r="N1" s="6" t="s">
        <v>74</v>
      </c>
    </row>
    <row r="2" spans="1:14" ht="41.25" customHeight="1" x14ac:dyDescent="0.25">
      <c r="A2" s="105" t="s">
        <v>69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1:14" ht="20.25" x14ac:dyDescent="0.25">
      <c r="A3" s="105" t="s">
        <v>84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1:14" ht="19.5" customHeight="1" x14ac:dyDescent="0.25">
      <c r="A4" s="7"/>
      <c r="B4" s="58"/>
      <c r="C4" s="7"/>
      <c r="D4" s="7"/>
      <c r="E4" s="7"/>
      <c r="F4" s="7"/>
      <c r="G4" s="7"/>
      <c r="H4" s="7"/>
      <c r="I4" s="7"/>
      <c r="J4" s="7"/>
      <c r="K4" s="7"/>
      <c r="L4" s="7"/>
      <c r="N4" s="6" t="s">
        <v>35</v>
      </c>
    </row>
    <row r="5" spans="1:14" ht="30" x14ac:dyDescent="0.25">
      <c r="A5" s="2" t="s">
        <v>0</v>
      </c>
      <c r="B5" s="32" t="s">
        <v>1</v>
      </c>
      <c r="C5" s="3" t="s">
        <v>2</v>
      </c>
      <c r="D5" s="3" t="s">
        <v>3</v>
      </c>
      <c r="E5" s="3" t="s">
        <v>79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59</v>
      </c>
    </row>
    <row r="6" spans="1:14" s="16" customFormat="1" x14ac:dyDescent="0.25">
      <c r="A6" s="40" t="s">
        <v>30</v>
      </c>
      <c r="B6" s="66">
        <v>136.69999999999999</v>
      </c>
      <c r="C6" s="66">
        <v>133.9</v>
      </c>
      <c r="D6" s="66">
        <v>168.8</v>
      </c>
      <c r="E6" s="66">
        <v>175</v>
      </c>
      <c r="F6" s="66">
        <v>175.7</v>
      </c>
      <c r="G6" s="66">
        <v>185.5</v>
      </c>
      <c r="H6" s="65">
        <v>196.2</v>
      </c>
      <c r="I6" s="65">
        <v>189.6</v>
      </c>
      <c r="J6" s="65">
        <v>200.2</v>
      </c>
      <c r="K6" s="65">
        <v>211.6</v>
      </c>
      <c r="L6" s="65">
        <v>223.8</v>
      </c>
      <c r="M6" s="65">
        <v>237.1</v>
      </c>
      <c r="N6" s="65">
        <v>251.1</v>
      </c>
    </row>
    <row r="7" spans="1:14" s="16" customFormat="1" x14ac:dyDescent="0.25">
      <c r="A7" s="40" t="s">
        <v>31</v>
      </c>
      <c r="B7" s="66">
        <f>B6*100/B17</f>
        <v>14.915439170758317</v>
      </c>
      <c r="C7" s="66">
        <f>C6*100/C17</f>
        <v>13.58701166920345</v>
      </c>
      <c r="D7" s="66">
        <f>D6*100/D17</f>
        <v>15.989390925452305</v>
      </c>
      <c r="E7" s="66">
        <f t="shared" ref="E7:N7" si="0">E6*100/E17</f>
        <v>15.551408513285347</v>
      </c>
      <c r="F7" s="66">
        <f t="shared" si="0"/>
        <v>14.633130673773632</v>
      </c>
      <c r="G7" s="66">
        <f t="shared" si="0"/>
        <v>14.48426641680331</v>
      </c>
      <c r="H7" s="66">
        <f t="shared" si="0"/>
        <v>14.324304592246477</v>
      </c>
      <c r="I7" s="66">
        <f t="shared" si="0"/>
        <v>12.881309871594537</v>
      </c>
      <c r="J7" s="66">
        <f t="shared" si="0"/>
        <v>12.64367816091954</v>
      </c>
      <c r="K7" s="66">
        <f t="shared" si="0"/>
        <v>12.458051221666176</v>
      </c>
      <c r="L7" s="66">
        <f t="shared" si="0"/>
        <v>12.301434617710109</v>
      </c>
      <c r="M7" s="66">
        <f t="shared" si="0"/>
        <v>12.221649484536082</v>
      </c>
      <c r="N7" s="66">
        <f t="shared" si="0"/>
        <v>12.081408775981524</v>
      </c>
    </row>
    <row r="8" spans="1:14" s="16" customFormat="1" x14ac:dyDescent="0.25">
      <c r="A8" s="40" t="s">
        <v>32</v>
      </c>
      <c r="B8" s="65">
        <v>133.80000000000001</v>
      </c>
      <c r="C8" s="65">
        <v>142.5</v>
      </c>
      <c r="D8" s="65">
        <v>154.1</v>
      </c>
      <c r="E8" s="66">
        <v>175.1</v>
      </c>
      <c r="F8" s="66">
        <v>186.1</v>
      </c>
      <c r="G8" s="66">
        <v>196.3</v>
      </c>
      <c r="H8" s="66">
        <v>203</v>
      </c>
      <c r="I8" s="66">
        <v>199.1</v>
      </c>
      <c r="J8" s="66">
        <v>210.1</v>
      </c>
      <c r="K8" s="66">
        <v>217.8</v>
      </c>
      <c r="L8" s="66">
        <v>226.1</v>
      </c>
      <c r="M8" s="66">
        <v>234.5</v>
      </c>
      <c r="N8" s="65">
        <v>243.3</v>
      </c>
    </row>
    <row r="9" spans="1:14" s="16" customFormat="1" x14ac:dyDescent="0.25">
      <c r="A9" s="40" t="s">
        <v>31</v>
      </c>
      <c r="B9" s="66">
        <f>B8*100/B17</f>
        <v>14.599018003273324</v>
      </c>
      <c r="C9" s="30">
        <f>C8*100/C17</f>
        <v>14.459665144596652</v>
      </c>
      <c r="D9" s="30">
        <f>D8*100/D17</f>
        <v>14.596949891067538</v>
      </c>
      <c r="E9" s="30">
        <f t="shared" ref="E9:N9" si="1">E8*100/E17</f>
        <v>15.560295032435796</v>
      </c>
      <c r="F9" s="30">
        <f t="shared" si="1"/>
        <v>15.49929207962022</v>
      </c>
      <c r="G9" s="30">
        <f t="shared" si="1"/>
        <v>15.32755524322636</v>
      </c>
      <c r="H9" s="30">
        <f t="shared" si="1"/>
        <v>14.820763670876834</v>
      </c>
      <c r="I9" s="30">
        <f t="shared" si="1"/>
        <v>13.526734153135402</v>
      </c>
      <c r="J9" s="30">
        <f t="shared" si="1"/>
        <v>13.268914993052924</v>
      </c>
      <c r="K9" s="30">
        <f t="shared" si="1"/>
        <v>12.823079187518399</v>
      </c>
      <c r="L9" s="30">
        <f t="shared" si="1"/>
        <v>12.427856868026165</v>
      </c>
      <c r="M9" s="30">
        <f t="shared" si="1"/>
        <v>12.087628865979381</v>
      </c>
      <c r="N9" s="30">
        <f t="shared" si="1"/>
        <v>11.706120092378752</v>
      </c>
    </row>
    <row r="10" spans="1:14" s="16" customFormat="1" x14ac:dyDescent="0.25">
      <c r="A10" s="40" t="s">
        <v>33</v>
      </c>
      <c r="B10" s="66">
        <f>B6-B8</f>
        <v>2.8999999999999773</v>
      </c>
      <c r="C10" s="30">
        <f>C6-C8</f>
        <v>-8.5999999999999943</v>
      </c>
      <c r="D10" s="30">
        <f>D6-D8</f>
        <v>14.700000000000017</v>
      </c>
      <c r="E10" s="30">
        <f t="shared" ref="E10:N10" si="2">E6-E8</f>
        <v>-9.9999999999994316E-2</v>
      </c>
      <c r="F10" s="30">
        <f t="shared" si="2"/>
        <v>-10.400000000000006</v>
      </c>
      <c r="G10" s="30">
        <f t="shared" si="2"/>
        <v>-10.800000000000011</v>
      </c>
      <c r="H10" s="30">
        <f t="shared" si="2"/>
        <v>-6.8000000000000114</v>
      </c>
      <c r="I10" s="30">
        <f t="shared" si="2"/>
        <v>-9.5</v>
      </c>
      <c r="J10" s="30">
        <f t="shared" si="2"/>
        <v>-9.9000000000000057</v>
      </c>
      <c r="K10" s="30">
        <f t="shared" si="2"/>
        <v>-6.2000000000000171</v>
      </c>
      <c r="L10" s="30">
        <f t="shared" si="2"/>
        <v>-2.2999999999999829</v>
      </c>
      <c r="M10" s="30">
        <f t="shared" si="2"/>
        <v>2.5999999999999943</v>
      </c>
      <c r="N10" s="30">
        <f t="shared" si="2"/>
        <v>7.7999999999999829</v>
      </c>
    </row>
    <row r="11" spans="1:14" s="16" customFormat="1" x14ac:dyDescent="0.25">
      <c r="A11" s="40" t="s">
        <v>31</v>
      </c>
      <c r="B11" s="34">
        <f>-(B10*100/B17)</f>
        <v>-0.31642116748499477</v>
      </c>
      <c r="C11" s="30">
        <f>-(C10*100/C17)</f>
        <v>0.87265347539320082</v>
      </c>
      <c r="D11" s="30">
        <f>-(D10*100/D17)</f>
        <v>-1.39244103438477</v>
      </c>
      <c r="E11" s="30">
        <f t="shared" ref="E11:N11" si="3">-(E10*100/E17)</f>
        <v>8.8865191504482639E-3</v>
      </c>
      <c r="F11" s="30">
        <f t="shared" si="3"/>
        <v>0.86616140584658985</v>
      </c>
      <c r="G11" s="30">
        <f t="shared" si="3"/>
        <v>0.8432888264230507</v>
      </c>
      <c r="H11" s="30">
        <f t="shared" si="3"/>
        <v>0.49645907863035782</v>
      </c>
      <c r="I11" s="30">
        <f t="shared" si="3"/>
        <v>0.64542428154086551</v>
      </c>
      <c r="J11" s="30">
        <f t="shared" si="3"/>
        <v>0.62523683213338421</v>
      </c>
      <c r="K11" s="30">
        <f t="shared" si="3"/>
        <v>0.36502796585222358</v>
      </c>
      <c r="L11" s="30">
        <f t="shared" si="3"/>
        <v>0.1264222503160547</v>
      </c>
      <c r="M11" s="30">
        <f t="shared" si="3"/>
        <v>-0.13402061855670075</v>
      </c>
      <c r="N11" s="30">
        <f t="shared" si="3"/>
        <v>-0.37528868360277051</v>
      </c>
    </row>
    <row r="12" spans="1:14" s="16" customFormat="1" ht="30" x14ac:dyDescent="0.25">
      <c r="A12" s="40" t="s">
        <v>64</v>
      </c>
      <c r="B12" s="66">
        <v>7.5</v>
      </c>
      <c r="C12" s="66">
        <v>5.0999999999999996</v>
      </c>
      <c r="D12" s="66">
        <v>4.4000000000000004</v>
      </c>
      <c r="E12" s="66">
        <v>4.0999999999999996</v>
      </c>
      <c r="F12" s="66">
        <v>4.7</v>
      </c>
      <c r="G12" s="66">
        <v>4.4000000000000004</v>
      </c>
      <c r="H12" s="65">
        <v>4.3</v>
      </c>
      <c r="I12" s="65">
        <v>3.5</v>
      </c>
      <c r="J12" s="65">
        <v>11.3</v>
      </c>
      <c r="K12" s="65">
        <v>17.5</v>
      </c>
      <c r="L12" s="65">
        <v>19.8</v>
      </c>
      <c r="M12" s="65">
        <v>17.2</v>
      </c>
      <c r="N12" s="102">
        <v>9.5</v>
      </c>
    </row>
    <row r="13" spans="1:14" s="16" customFormat="1" x14ac:dyDescent="0.25">
      <c r="A13" s="40" t="s">
        <v>31</v>
      </c>
      <c r="B13" s="34">
        <f t="shared" ref="B13:N13" si="4">B12*100/B17</f>
        <v>0.81833060556464809</v>
      </c>
      <c r="C13" s="30">
        <f t="shared" si="4"/>
        <v>0.51750380517503802</v>
      </c>
      <c r="D13" s="30">
        <f t="shared" si="4"/>
        <v>0.41678507151652933</v>
      </c>
      <c r="E13" s="30">
        <f t="shared" si="4"/>
        <v>0.36434728516839948</v>
      </c>
      <c r="F13" s="30">
        <f t="shared" si="4"/>
        <v>0.39143832764220871</v>
      </c>
      <c r="G13" s="30">
        <f t="shared" si="4"/>
        <v>0.34356211446864998</v>
      </c>
      <c r="H13" s="30">
        <f t="shared" si="4"/>
        <v>0.3139373585456669</v>
      </c>
      <c r="I13" s="30">
        <f t="shared" si="4"/>
        <v>0.23778789319926624</v>
      </c>
      <c r="J13" s="30">
        <f t="shared" si="4"/>
        <v>0.71365416193002396</v>
      </c>
      <c r="K13" s="30">
        <f t="shared" si="4"/>
        <v>1.0303208713570797</v>
      </c>
      <c r="L13" s="30">
        <f t="shared" si="4"/>
        <v>1.0883306766338703</v>
      </c>
      <c r="M13" s="30">
        <f t="shared" si="4"/>
        <v>0.88659793814432986</v>
      </c>
      <c r="N13" s="30">
        <f t="shared" si="4"/>
        <v>0.45708237105465743</v>
      </c>
    </row>
    <row r="14" spans="1:14" x14ac:dyDescent="0.25">
      <c r="A14" s="1"/>
      <c r="B14" s="59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</row>
    <row r="15" spans="1:14" x14ac:dyDescent="0.25">
      <c r="A15" s="1"/>
      <c r="B15" s="59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</row>
    <row r="16" spans="1:14" hidden="1" x14ac:dyDescent="0.25">
      <c r="A16" s="2" t="s">
        <v>0</v>
      </c>
      <c r="B16" s="32" t="s">
        <v>1</v>
      </c>
      <c r="C16" s="3" t="s">
        <v>2</v>
      </c>
      <c r="D16" s="3" t="s">
        <v>3</v>
      </c>
      <c r="E16" s="3" t="s">
        <v>4</v>
      </c>
      <c r="F16" s="3" t="s">
        <v>5</v>
      </c>
      <c r="G16" s="3" t="s">
        <v>6</v>
      </c>
      <c r="H16" s="3" t="s">
        <v>7</v>
      </c>
      <c r="I16" s="3" t="s">
        <v>8</v>
      </c>
      <c r="J16" s="3" t="s">
        <v>9</v>
      </c>
      <c r="K16" s="3" t="s">
        <v>10</v>
      </c>
      <c r="L16" s="3" t="s">
        <v>11</v>
      </c>
      <c r="M16" s="3" t="s">
        <v>12</v>
      </c>
      <c r="N16" s="3" t="s">
        <v>59</v>
      </c>
    </row>
    <row r="17" spans="1:14" ht="60" hidden="1" x14ac:dyDescent="0.25">
      <c r="A17" s="26" t="s">
        <v>41</v>
      </c>
      <c r="B17" s="66">
        <v>916.5</v>
      </c>
      <c r="C17" s="30">
        <v>985.5</v>
      </c>
      <c r="D17" s="30">
        <v>1055.7</v>
      </c>
      <c r="E17" s="30">
        <v>1125.3</v>
      </c>
      <c r="F17" s="30">
        <v>1200.7</v>
      </c>
      <c r="G17" s="30">
        <v>1280.7</v>
      </c>
      <c r="H17" s="30">
        <v>1369.7</v>
      </c>
      <c r="I17" s="30">
        <v>1471.9</v>
      </c>
      <c r="J17" s="30">
        <v>1583.4</v>
      </c>
      <c r="K17" s="30">
        <v>1698.5</v>
      </c>
      <c r="L17" s="30">
        <v>1819.3</v>
      </c>
      <c r="M17" s="30">
        <v>1940</v>
      </c>
      <c r="N17" s="29">
        <v>2078.4</v>
      </c>
    </row>
    <row r="18" spans="1:14" hidden="1" x14ac:dyDescent="0.25">
      <c r="A18" s="22" t="s">
        <v>58</v>
      </c>
      <c r="B18" s="60">
        <f>B17*100/759.1</f>
        <v>120.7350810169938</v>
      </c>
      <c r="C18" s="36">
        <f t="shared" ref="C18:N18" si="5">C17*100/B17</f>
        <v>107.52864157119477</v>
      </c>
      <c r="D18" s="36">
        <f t="shared" si="5"/>
        <v>107.12328767123287</v>
      </c>
      <c r="E18" s="36">
        <f t="shared" si="5"/>
        <v>106.59278204035236</v>
      </c>
      <c r="F18" s="36">
        <f t="shared" si="5"/>
        <v>106.70043543943838</v>
      </c>
      <c r="G18" s="36">
        <f t="shared" si="5"/>
        <v>106.66278004497376</v>
      </c>
      <c r="H18" s="36">
        <f t="shared" si="5"/>
        <v>106.94932458811587</v>
      </c>
      <c r="I18" s="36">
        <f t="shared" si="5"/>
        <v>107.46148791706213</v>
      </c>
      <c r="J18" s="36">
        <f t="shared" si="5"/>
        <v>107.57524288334805</v>
      </c>
      <c r="K18" s="36">
        <f t="shared" si="5"/>
        <v>107.26916761399519</v>
      </c>
      <c r="L18" s="36">
        <f t="shared" si="5"/>
        <v>107.11215778628201</v>
      </c>
      <c r="M18" s="36">
        <f t="shared" si="5"/>
        <v>106.63441983180344</v>
      </c>
      <c r="N18" s="36">
        <f t="shared" si="5"/>
        <v>107.1340206185567</v>
      </c>
    </row>
    <row r="19" spans="1:14" hidden="1" x14ac:dyDescent="0.25"/>
  </sheetData>
  <mergeCells count="2">
    <mergeCell ref="A2:N2"/>
    <mergeCell ref="A3:N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zoomScale="90" zoomScaleNormal="90" workbookViewId="0">
      <selection activeCell="J14" sqref="J14"/>
    </sheetView>
  </sheetViews>
  <sheetFormatPr defaultColWidth="9.140625" defaultRowHeight="15" x14ac:dyDescent="0.25"/>
  <cols>
    <col min="1" max="1" width="40.42578125" style="1" customWidth="1"/>
    <col min="2" max="14" width="14.5703125" style="1" customWidth="1"/>
    <col min="15" max="16384" width="9.140625" style="1"/>
  </cols>
  <sheetData>
    <row r="1" spans="1:14" ht="19.5" customHeight="1" x14ac:dyDescent="0.25">
      <c r="N1" s="6" t="s">
        <v>75</v>
      </c>
    </row>
    <row r="2" spans="1:14" ht="46.5" customHeight="1" x14ac:dyDescent="0.25">
      <c r="A2" s="106" t="s">
        <v>70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1:14" ht="20.25" x14ac:dyDescent="0.25">
      <c r="A3" s="105" t="s">
        <v>84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1:14" ht="20.25" customHeight="1" x14ac:dyDescent="0.25">
      <c r="A4" s="61"/>
      <c r="B4" s="61"/>
      <c r="C4" s="51"/>
      <c r="D4" s="51"/>
      <c r="E4" s="51"/>
      <c r="F4" s="61"/>
      <c r="G4" s="61"/>
      <c r="H4" s="61"/>
      <c r="I4" s="61"/>
      <c r="J4" s="61"/>
      <c r="K4" s="61"/>
      <c r="L4" s="61"/>
      <c r="N4" s="53" t="s">
        <v>65</v>
      </c>
    </row>
    <row r="5" spans="1:14" ht="30.75" customHeight="1" x14ac:dyDescent="0.25">
      <c r="A5" s="2" t="s">
        <v>0</v>
      </c>
      <c r="B5" s="3" t="s">
        <v>76</v>
      </c>
      <c r="C5" s="3" t="s">
        <v>2</v>
      </c>
      <c r="D5" s="3" t="s">
        <v>3</v>
      </c>
      <c r="E5" s="101" t="s">
        <v>78</v>
      </c>
      <c r="F5" s="101" t="s">
        <v>5</v>
      </c>
      <c r="G5" s="101" t="s">
        <v>6</v>
      </c>
      <c r="H5" s="101" t="s">
        <v>7</v>
      </c>
      <c r="I5" s="101" t="s">
        <v>8</v>
      </c>
      <c r="J5" s="101" t="s">
        <v>9</v>
      </c>
      <c r="K5" s="101" t="s">
        <v>10</v>
      </c>
      <c r="L5" s="101" t="s">
        <v>11</v>
      </c>
      <c r="M5" s="101" t="s">
        <v>12</v>
      </c>
      <c r="N5" s="101" t="s">
        <v>59</v>
      </c>
    </row>
    <row r="6" spans="1:14" s="46" customFormat="1" ht="14.25" x14ac:dyDescent="0.2">
      <c r="A6" s="41" t="s">
        <v>37</v>
      </c>
      <c r="B6" s="43">
        <v>108157301.2</v>
      </c>
      <c r="C6" s="43">
        <v>113159528.80000001</v>
      </c>
      <c r="D6" s="43">
        <v>124021525.8</v>
      </c>
      <c r="E6" s="43">
        <v>141978166.32799998</v>
      </c>
      <c r="F6" s="43">
        <v>150464238.30000001</v>
      </c>
      <c r="G6" s="43">
        <v>159548140</v>
      </c>
      <c r="H6" s="43">
        <v>164738108.60000002</v>
      </c>
      <c r="I6" s="71">
        <v>159292904.89865601</v>
      </c>
      <c r="J6" s="71">
        <v>168254318.27224332</v>
      </c>
      <c r="K6" s="71">
        <v>174720404.35604954</v>
      </c>
      <c r="L6" s="71">
        <v>181658411.84098804</v>
      </c>
      <c r="M6" s="71">
        <v>188773735.82733694</v>
      </c>
      <c r="N6" s="71">
        <v>196229299.65123457</v>
      </c>
    </row>
    <row r="7" spans="1:14" x14ac:dyDescent="0.25">
      <c r="A7" s="4" t="s">
        <v>63</v>
      </c>
      <c r="B7" s="29"/>
      <c r="C7" s="29">
        <v>104.62495600805543</v>
      </c>
      <c r="D7" s="29">
        <v>109.59883548048141</v>
      </c>
      <c r="E7" s="29">
        <v>114.47864829284335</v>
      </c>
      <c r="F7" s="29">
        <v>105.97702603962034</v>
      </c>
      <c r="G7" s="29">
        <v>106.03724964990568</v>
      </c>
      <c r="H7" s="29">
        <v>103.25291701927708</v>
      </c>
      <c r="I7" s="29">
        <v>96.694630193572578</v>
      </c>
      <c r="J7" s="29">
        <v>105.62574546511577</v>
      </c>
      <c r="K7" s="29">
        <v>103.84304316834459</v>
      </c>
      <c r="L7" s="29">
        <v>103.97092000245149</v>
      </c>
      <c r="M7" s="29">
        <v>103.91687008283282</v>
      </c>
      <c r="N7" s="29">
        <v>103.94947093207759</v>
      </c>
    </row>
    <row r="8" spans="1:14" x14ac:dyDescent="0.25">
      <c r="A8" s="4" t="s">
        <v>38</v>
      </c>
      <c r="B8" s="29">
        <v>101428917.40000001</v>
      </c>
      <c r="C8" s="29">
        <v>106100321.00000001</v>
      </c>
      <c r="D8" s="29">
        <v>116696143.3</v>
      </c>
      <c r="E8" s="29">
        <v>133762295.88399999</v>
      </c>
      <c r="F8" s="29">
        <v>137745644.30000001</v>
      </c>
      <c r="G8" s="29">
        <v>141489933.79999998</v>
      </c>
      <c r="H8" s="29">
        <v>132181052.8</v>
      </c>
      <c r="I8" s="29">
        <v>127791730.56499998</v>
      </c>
      <c r="J8" s="29">
        <v>125010440.91499999</v>
      </c>
      <c r="K8" s="29">
        <v>36525433.840000004</v>
      </c>
      <c r="L8" s="29">
        <v>1458902.75</v>
      </c>
      <c r="M8" s="29">
        <v>1458902.75</v>
      </c>
      <c r="N8" s="29">
        <v>1420918.1</v>
      </c>
    </row>
    <row r="9" spans="1:14" s="50" customFormat="1" x14ac:dyDescent="0.25">
      <c r="A9" s="5" t="s">
        <v>39</v>
      </c>
      <c r="B9" s="27">
        <v>93.779075730118166</v>
      </c>
      <c r="C9" s="27">
        <v>93.761720400518328</v>
      </c>
      <c r="D9" s="27">
        <v>94.093458814711667</v>
      </c>
      <c r="E9" s="27">
        <v>94.213285988621962</v>
      </c>
      <c r="F9" s="27">
        <v>91.547098404445251</v>
      </c>
      <c r="G9" s="27">
        <v>88.681656708752598</v>
      </c>
      <c r="H9" s="27">
        <v>80.237082921079491</v>
      </c>
      <c r="I9" s="27">
        <v>80.22437072530164</v>
      </c>
      <c r="J9" s="27">
        <v>74.298503716693489</v>
      </c>
      <c r="K9" s="27">
        <v>20.905076298683223</v>
      </c>
      <c r="L9" s="27">
        <v>0.80310222643420914</v>
      </c>
      <c r="M9" s="27">
        <v>0.77283142361201895</v>
      </c>
      <c r="N9" s="27">
        <v>0.72411107950007936</v>
      </c>
    </row>
    <row r="10" spans="1:14" s="50" customFormat="1" ht="25.5" x14ac:dyDescent="0.25">
      <c r="A10" s="52" t="s">
        <v>83</v>
      </c>
      <c r="B10" s="30">
        <v>0</v>
      </c>
      <c r="C10" s="30">
        <v>0</v>
      </c>
      <c r="D10" s="30">
        <v>0</v>
      </c>
      <c r="E10" s="30">
        <v>0</v>
      </c>
      <c r="F10" s="30">
        <v>297955.09999999998</v>
      </c>
      <c r="G10" s="30">
        <v>305873.3</v>
      </c>
      <c r="H10" s="30">
        <v>314108.2</v>
      </c>
      <c r="I10" s="30">
        <v>449865.9</v>
      </c>
      <c r="J10" s="30">
        <v>469210.1</v>
      </c>
      <c r="K10" s="30"/>
      <c r="L10" s="30"/>
      <c r="M10" s="30"/>
      <c r="N10" s="30"/>
    </row>
    <row r="11" spans="1:14" s="42" customFormat="1" ht="25.5" x14ac:dyDescent="0.25">
      <c r="A11" s="52" t="s">
        <v>56</v>
      </c>
      <c r="B11" s="94">
        <v>535555.1</v>
      </c>
      <c r="C11" s="94">
        <v>580614.69999999995</v>
      </c>
      <c r="D11" s="94">
        <v>534787.1</v>
      </c>
      <c r="E11" s="66">
        <v>742678.78799999994</v>
      </c>
      <c r="F11" s="66">
        <v>747798</v>
      </c>
      <c r="G11" s="65">
        <v>761081.8</v>
      </c>
      <c r="H11" s="65">
        <v>484016.8</v>
      </c>
      <c r="I11" s="65">
        <v>828927.5</v>
      </c>
      <c r="J11" s="65">
        <v>828927.5</v>
      </c>
      <c r="K11" s="72"/>
      <c r="L11" s="72"/>
      <c r="M11" s="72"/>
      <c r="N11" s="72"/>
    </row>
    <row r="12" spans="1:14" s="42" customFormat="1" ht="25.5" x14ac:dyDescent="0.25">
      <c r="A12" s="52" t="s">
        <v>43</v>
      </c>
      <c r="B12" s="95">
        <v>16969089.100000001</v>
      </c>
      <c r="C12" s="94">
        <v>20851597.199999999</v>
      </c>
      <c r="D12" s="94">
        <v>21942903.100000001</v>
      </c>
      <c r="E12" s="66">
        <v>27151153.850000001</v>
      </c>
      <c r="F12" s="66">
        <v>25563497.899999999</v>
      </c>
      <c r="G12" s="65">
        <v>23352922.300000001</v>
      </c>
      <c r="H12" s="65">
        <v>22115677</v>
      </c>
      <c r="I12" s="65">
        <v>20572584.199999999</v>
      </c>
      <c r="J12" s="65">
        <v>21395487.5</v>
      </c>
      <c r="K12" s="65"/>
      <c r="L12" s="72"/>
      <c r="M12" s="72"/>
      <c r="N12" s="72"/>
    </row>
    <row r="13" spans="1:14" s="42" customFormat="1" ht="25.5" x14ac:dyDescent="0.25">
      <c r="A13" s="52" t="s">
        <v>44</v>
      </c>
      <c r="B13" s="95">
        <v>26064104.600000001</v>
      </c>
      <c r="C13" s="94">
        <v>27347848.800000001</v>
      </c>
      <c r="D13" s="94">
        <v>31728169.899999999</v>
      </c>
      <c r="E13" s="66">
        <v>33446658.388000004</v>
      </c>
      <c r="F13" s="66">
        <v>35137363.399999999</v>
      </c>
      <c r="G13" s="66">
        <v>36609635.5</v>
      </c>
      <c r="H13" s="66">
        <v>36903634.200000003</v>
      </c>
      <c r="I13" s="65">
        <v>33819142.939999998</v>
      </c>
      <c r="J13" s="65">
        <v>34403803.289999999</v>
      </c>
      <c r="K13" s="65">
        <v>35066531.090000004</v>
      </c>
      <c r="L13" s="72"/>
      <c r="M13" s="72"/>
      <c r="N13" s="72"/>
    </row>
    <row r="14" spans="1:14" s="42" customFormat="1" ht="25.5" x14ac:dyDescent="0.25">
      <c r="A14" s="52" t="s">
        <v>45</v>
      </c>
      <c r="B14" s="95">
        <v>14614713.1</v>
      </c>
      <c r="C14" s="94">
        <v>15581644.5</v>
      </c>
      <c r="D14" s="94">
        <v>16271954.199999999</v>
      </c>
      <c r="E14" s="66">
        <v>18005270.427999996</v>
      </c>
      <c r="F14" s="66">
        <v>21095668.099999998</v>
      </c>
      <c r="G14" s="65">
        <v>21570124.5</v>
      </c>
      <c r="H14" s="65">
        <v>18813196.600000001</v>
      </c>
      <c r="I14" s="65">
        <v>17510445.399999999</v>
      </c>
      <c r="J14" s="65">
        <v>17510445.399999999</v>
      </c>
      <c r="K14" s="65"/>
      <c r="L14" s="72"/>
      <c r="M14" s="72"/>
      <c r="N14" s="72"/>
    </row>
    <row r="15" spans="1:14" s="42" customFormat="1" ht="25.5" x14ac:dyDescent="0.25">
      <c r="A15" s="52" t="s">
        <v>46</v>
      </c>
      <c r="B15" s="95">
        <v>1125084.1000000001</v>
      </c>
      <c r="C15" s="94">
        <v>1549529.4</v>
      </c>
      <c r="D15" s="94">
        <v>1691085.4</v>
      </c>
      <c r="E15" s="66">
        <v>2228512.352</v>
      </c>
      <c r="F15" s="66">
        <v>2327758</v>
      </c>
      <c r="G15" s="65">
        <v>2650243.1</v>
      </c>
      <c r="H15" s="65">
        <v>1401350.8</v>
      </c>
      <c r="I15" s="66">
        <v>2358608.1</v>
      </c>
      <c r="J15" s="66">
        <v>2358608.1</v>
      </c>
      <c r="K15" s="65"/>
      <c r="L15" s="72"/>
      <c r="M15" s="72"/>
      <c r="N15" s="72"/>
    </row>
    <row r="16" spans="1:14" s="42" customFormat="1" ht="15.75" x14ac:dyDescent="0.25">
      <c r="A16" s="52" t="s">
        <v>47</v>
      </c>
      <c r="B16" s="95">
        <v>1472892.3</v>
      </c>
      <c r="C16" s="94">
        <v>2315432.1</v>
      </c>
      <c r="D16" s="94">
        <v>2938477.3</v>
      </c>
      <c r="E16" s="66">
        <v>3432247.628</v>
      </c>
      <c r="F16" s="66">
        <v>3153743.4</v>
      </c>
      <c r="G16" s="65">
        <v>3582180.6</v>
      </c>
      <c r="H16" s="65">
        <v>2947982.0999999996</v>
      </c>
      <c r="I16" s="66">
        <v>4970441</v>
      </c>
      <c r="J16" s="66">
        <v>4228865.7</v>
      </c>
      <c r="K16" s="72"/>
      <c r="L16" s="72"/>
      <c r="M16" s="72"/>
      <c r="N16" s="72"/>
    </row>
    <row r="17" spans="1:14" s="42" customFormat="1" ht="38.25" x14ac:dyDescent="0.25">
      <c r="A17" s="52" t="s">
        <v>80</v>
      </c>
      <c r="B17" s="95">
        <v>4111503.6</v>
      </c>
      <c r="C17" s="94">
        <v>2255088.5</v>
      </c>
      <c r="D17" s="94">
        <v>3925375.6</v>
      </c>
      <c r="E17" s="66">
        <v>7283121.0360000012</v>
      </c>
      <c r="F17" s="66">
        <v>5549787.5</v>
      </c>
      <c r="G17" s="65">
        <v>8198970.7000000002</v>
      </c>
      <c r="H17" s="65">
        <v>7248883.5999999996</v>
      </c>
      <c r="I17" s="66">
        <v>7295351.5499999998</v>
      </c>
      <c r="J17" s="66">
        <v>7194520.6500000004</v>
      </c>
      <c r="K17" s="72"/>
      <c r="L17" s="72"/>
      <c r="M17" s="72"/>
      <c r="N17" s="72"/>
    </row>
    <row r="18" spans="1:14" s="42" customFormat="1" ht="51" x14ac:dyDescent="0.25">
      <c r="A18" s="52" t="s">
        <v>48</v>
      </c>
      <c r="B18" s="95">
        <v>6612811.2000000002</v>
      </c>
      <c r="C18" s="94">
        <v>8329617.9000000004</v>
      </c>
      <c r="D18" s="94">
        <v>7956829.4000000004</v>
      </c>
      <c r="E18" s="66">
        <v>8787674.8379999995</v>
      </c>
      <c r="F18" s="66">
        <v>10393539.9</v>
      </c>
      <c r="G18" s="66">
        <v>10224401.300000001</v>
      </c>
      <c r="H18" s="66">
        <v>8786469.5999999996</v>
      </c>
      <c r="I18" s="66">
        <v>9539559.4100000001</v>
      </c>
      <c r="J18" s="66">
        <v>9965297.7599999998</v>
      </c>
      <c r="K18" s="66">
        <v>1458902.75</v>
      </c>
      <c r="L18" s="66">
        <v>1458902.75</v>
      </c>
      <c r="M18" s="66">
        <v>1458902.75</v>
      </c>
      <c r="N18" s="66">
        <v>1420918.1</v>
      </c>
    </row>
    <row r="19" spans="1:14" s="42" customFormat="1" ht="15.75" x14ac:dyDescent="0.25">
      <c r="A19" s="52" t="s">
        <v>49</v>
      </c>
      <c r="B19" s="95">
        <v>1604449.1</v>
      </c>
      <c r="C19" s="94">
        <v>1862277.2</v>
      </c>
      <c r="D19" s="94">
        <v>2025723.4</v>
      </c>
      <c r="E19" s="66">
        <v>2276749.034</v>
      </c>
      <c r="F19" s="66">
        <v>2639380.7999999998</v>
      </c>
      <c r="G19" s="65">
        <v>2377974</v>
      </c>
      <c r="H19" s="65">
        <v>2527775.4</v>
      </c>
      <c r="I19" s="66">
        <v>1861135.1</v>
      </c>
      <c r="J19" s="66">
        <v>1861135.1</v>
      </c>
      <c r="K19" s="72"/>
      <c r="L19" s="72"/>
      <c r="M19" s="72"/>
      <c r="N19" s="72"/>
    </row>
    <row r="20" spans="1:14" s="42" customFormat="1" ht="25.5" x14ac:dyDescent="0.25">
      <c r="A20" s="52" t="s">
        <v>50</v>
      </c>
      <c r="B20" s="95">
        <v>1430900</v>
      </c>
      <c r="C20" s="94">
        <v>1601345.2</v>
      </c>
      <c r="D20" s="94">
        <v>1697328.3</v>
      </c>
      <c r="E20" s="66">
        <v>2195428.2119999998</v>
      </c>
      <c r="F20" s="66">
        <v>2304066.7000000002</v>
      </c>
      <c r="G20" s="66">
        <v>2432680</v>
      </c>
      <c r="H20" s="66">
        <v>1711429.5</v>
      </c>
      <c r="I20" s="66">
        <v>1467792.3</v>
      </c>
      <c r="J20" s="66">
        <v>1526503.6</v>
      </c>
      <c r="K20" s="73"/>
      <c r="L20" s="73"/>
      <c r="M20" s="72"/>
      <c r="N20" s="72"/>
    </row>
    <row r="21" spans="1:14" s="42" customFormat="1" ht="15.75" x14ac:dyDescent="0.25">
      <c r="A21" s="52" t="s">
        <v>82</v>
      </c>
      <c r="B21" s="95">
        <v>869691.7</v>
      </c>
      <c r="C21" s="94">
        <v>994953.2</v>
      </c>
      <c r="D21" s="94">
        <v>831453.8</v>
      </c>
      <c r="E21" s="66">
        <v>2340000.9780000001</v>
      </c>
      <c r="F21" s="66">
        <v>2804556.8</v>
      </c>
      <c r="G21" s="66">
        <v>2926209.5</v>
      </c>
      <c r="H21" s="66">
        <v>2801090.5</v>
      </c>
      <c r="I21" s="66">
        <v>2504525.9</v>
      </c>
      <c r="J21" s="66">
        <v>2560017.2999999998</v>
      </c>
      <c r="K21" s="65"/>
      <c r="L21" s="65"/>
      <c r="M21" s="65"/>
      <c r="N21" s="65"/>
    </row>
    <row r="22" spans="1:14" s="42" customFormat="1" ht="25.5" x14ac:dyDescent="0.25">
      <c r="A22" s="52" t="s">
        <v>51</v>
      </c>
      <c r="B22" s="95">
        <v>5415314.7999999998</v>
      </c>
      <c r="C22" s="94">
        <v>2539080</v>
      </c>
      <c r="D22" s="94">
        <v>5183778.3</v>
      </c>
      <c r="E22" s="66">
        <v>2821450.78</v>
      </c>
      <c r="F22" s="66">
        <v>2112774.7000000002</v>
      </c>
      <c r="G22" s="65">
        <v>2132502.5</v>
      </c>
      <c r="H22" s="65">
        <v>2058788.2</v>
      </c>
      <c r="I22" s="66">
        <v>1398578.7</v>
      </c>
      <c r="J22" s="66">
        <v>1412113</v>
      </c>
      <c r="K22" s="65"/>
      <c r="L22" s="65"/>
      <c r="M22" s="65"/>
      <c r="N22" s="65"/>
    </row>
    <row r="23" spans="1:14" s="42" customFormat="1" ht="25.5" x14ac:dyDescent="0.25">
      <c r="A23" s="52" t="s">
        <v>81</v>
      </c>
      <c r="B23" s="95">
        <v>9560361.9000000004</v>
      </c>
      <c r="C23" s="94">
        <v>8531054</v>
      </c>
      <c r="D23" s="94">
        <v>8482569.5</v>
      </c>
      <c r="E23" s="66">
        <v>11742455.364</v>
      </c>
      <c r="F23" s="66">
        <v>10835913.5</v>
      </c>
      <c r="G23" s="65">
        <v>11805984.800000001</v>
      </c>
      <c r="H23" s="65">
        <v>12842088</v>
      </c>
      <c r="I23" s="65">
        <v>12483213.300000001</v>
      </c>
      <c r="J23" s="65">
        <v>8361598.2000000002</v>
      </c>
      <c r="K23" s="65"/>
      <c r="L23" s="65"/>
      <c r="M23" s="65"/>
      <c r="N23" s="65"/>
    </row>
    <row r="24" spans="1:14" s="42" customFormat="1" ht="25.5" x14ac:dyDescent="0.25">
      <c r="A24" s="52" t="s">
        <v>52</v>
      </c>
      <c r="B24" s="95">
        <v>6240184.0999999996</v>
      </c>
      <c r="C24" s="94">
        <v>6519063</v>
      </c>
      <c r="D24" s="94">
        <v>6268078.7999999998</v>
      </c>
      <c r="E24" s="66">
        <v>6565053.4840000002</v>
      </c>
      <c r="F24" s="66">
        <v>6279563.7000000002</v>
      </c>
      <c r="G24" s="65">
        <v>6274839.2000000002</v>
      </c>
      <c r="H24" s="65">
        <v>5078358</v>
      </c>
      <c r="I24" s="65">
        <v>4725901.6849999996</v>
      </c>
      <c r="J24" s="65">
        <v>4725901.6849999996</v>
      </c>
      <c r="K24" s="65"/>
      <c r="L24" s="65"/>
      <c r="M24" s="65"/>
      <c r="N24" s="65"/>
    </row>
    <row r="25" spans="1:14" s="42" customFormat="1" ht="29.25" customHeight="1" x14ac:dyDescent="0.25">
      <c r="A25" s="52" t="s">
        <v>53</v>
      </c>
      <c r="B25" s="95">
        <v>3047185.2</v>
      </c>
      <c r="C25" s="94">
        <v>3335706.7</v>
      </c>
      <c r="D25" s="94">
        <v>3030362.2</v>
      </c>
      <c r="E25" s="66">
        <v>3414340.58</v>
      </c>
      <c r="F25" s="66">
        <v>4368279.5</v>
      </c>
      <c r="G25" s="65">
        <v>4329070</v>
      </c>
      <c r="H25" s="65">
        <v>4229281.5999999996</v>
      </c>
      <c r="I25" s="65">
        <v>4203572</v>
      </c>
      <c r="J25" s="65">
        <v>4360459.3</v>
      </c>
      <c r="K25" s="65"/>
      <c r="L25" s="65"/>
      <c r="M25" s="65"/>
      <c r="N25" s="65"/>
    </row>
    <row r="26" spans="1:14" s="42" customFormat="1" ht="63.75" x14ac:dyDescent="0.25">
      <c r="A26" s="52" t="s">
        <v>54</v>
      </c>
      <c r="B26" s="95">
        <v>803271.4</v>
      </c>
      <c r="C26" s="94">
        <v>901874.6</v>
      </c>
      <c r="D26" s="94">
        <v>1231373.1000000001</v>
      </c>
      <c r="E26" s="66">
        <v>0</v>
      </c>
      <c r="F26" s="66">
        <v>0</v>
      </c>
      <c r="G26" s="66">
        <v>0</v>
      </c>
      <c r="H26" s="66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</row>
    <row r="27" spans="1:14" s="42" customFormat="1" ht="25.5" x14ac:dyDescent="0.25">
      <c r="A27" s="52" t="s">
        <v>55</v>
      </c>
      <c r="B27" s="95">
        <v>951806.1</v>
      </c>
      <c r="C27" s="94">
        <v>1003594</v>
      </c>
      <c r="D27" s="94">
        <v>955893.9</v>
      </c>
      <c r="E27" s="66">
        <v>1329500.1440000001</v>
      </c>
      <c r="F27" s="66">
        <v>2133997.2999999998</v>
      </c>
      <c r="G27" s="65">
        <v>1955240.7</v>
      </c>
      <c r="H27" s="65">
        <v>1916922.7</v>
      </c>
      <c r="I27" s="65">
        <v>1802085.58</v>
      </c>
      <c r="J27" s="65">
        <v>1847546.73</v>
      </c>
      <c r="K27" s="65"/>
      <c r="L27" s="65"/>
      <c r="M27" s="65"/>
      <c r="N27" s="65"/>
    </row>
    <row r="28" spans="1:14" ht="15.75" x14ac:dyDescent="0.25">
      <c r="A28" s="4" t="s">
        <v>40</v>
      </c>
      <c r="B28" s="95">
        <v>6728383.7999999998</v>
      </c>
      <c r="C28" s="65">
        <v>7059207.7999999998</v>
      </c>
      <c r="D28" s="65">
        <v>7325382.5</v>
      </c>
      <c r="E28" s="66">
        <v>8215870.4440000001</v>
      </c>
      <c r="F28" s="30">
        <v>12718594</v>
      </c>
      <c r="G28" s="30">
        <v>12539022.800000001</v>
      </c>
      <c r="H28" s="30">
        <v>19353452</v>
      </c>
      <c r="I28" s="30">
        <v>31501174.333656028</v>
      </c>
      <c r="J28" s="30">
        <v>43243877.357243329</v>
      </c>
      <c r="K28" s="30">
        <v>138194970.51604953</v>
      </c>
      <c r="L28" s="30">
        <v>180199509.09098804</v>
      </c>
      <c r="M28" s="30">
        <v>187314833.07733694</v>
      </c>
      <c r="N28" s="30">
        <v>194808381.55123457</v>
      </c>
    </row>
    <row r="29" spans="1:14" s="50" customFormat="1" x14ac:dyDescent="0.25">
      <c r="A29" s="5" t="s">
        <v>39</v>
      </c>
      <c r="B29" s="27">
        <v>6.2209242698818379</v>
      </c>
      <c r="C29" s="27">
        <v>6.2382795994816824</v>
      </c>
      <c r="D29" s="27">
        <v>5.9065411852883365</v>
      </c>
      <c r="E29" s="27">
        <v>5.7867140113780442</v>
      </c>
      <c r="F29" s="27">
        <v>8.4529015955547493</v>
      </c>
      <c r="G29" s="27">
        <v>7.8590842864103587</v>
      </c>
      <c r="H29" s="27">
        <v>11.748011534472599</v>
      </c>
      <c r="I29" s="27">
        <v>19.775629274698357</v>
      </c>
      <c r="J29" s="27">
        <v>25.701496283306511</v>
      </c>
      <c r="K29" s="27">
        <v>79.094923701316773</v>
      </c>
      <c r="L29" s="27">
        <v>99.196897773565794</v>
      </c>
      <c r="M29" s="27">
        <v>99.227168576387967</v>
      </c>
      <c r="N29" s="27">
        <v>99.275888920499938</v>
      </c>
    </row>
    <row r="30" spans="1:14" x14ac:dyDescent="0.25">
      <c r="A30" s="21" t="s">
        <v>57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5519183.4000000004</v>
      </c>
      <c r="H30" s="29">
        <v>13203603.800000001</v>
      </c>
      <c r="I30" s="29"/>
      <c r="J30" s="29"/>
      <c r="K30" s="29"/>
      <c r="L30" s="29"/>
      <c r="M30" s="29"/>
      <c r="N30" s="29"/>
    </row>
    <row r="31" spans="1:14" s="50" customFormat="1" x14ac:dyDescent="0.25">
      <c r="A31" s="20" t="s">
        <v>39</v>
      </c>
      <c r="B31" s="45">
        <v>0</v>
      </c>
      <c r="C31" s="45">
        <v>0</v>
      </c>
      <c r="D31" s="45">
        <v>0</v>
      </c>
      <c r="E31" s="45">
        <v>0</v>
      </c>
      <c r="F31" s="45">
        <v>0</v>
      </c>
      <c r="G31" s="45">
        <v>3.4592590048370355</v>
      </c>
      <c r="H31" s="45">
        <v>8.0149055444478972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</row>
  </sheetData>
  <mergeCells count="2">
    <mergeCell ref="A2:N2"/>
    <mergeCell ref="A3:N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Приложение 2 </vt:lpstr>
      <vt:lpstr>Приложение 3</vt:lpstr>
      <vt:lpstr>Приложение 4</vt:lpstr>
      <vt:lpstr>Приложение 5</vt:lpstr>
      <vt:lpstr>Приложение 6 </vt:lpstr>
      <vt:lpstr>'Приложение 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Темразян Сабина Арменовна</dc:creator>
  <cp:lastModifiedBy>Рыженкова Елена Николаевна</cp:lastModifiedBy>
  <cp:lastPrinted>2019-10-10T12:04:30Z</cp:lastPrinted>
  <dcterms:created xsi:type="dcterms:W3CDTF">2015-09-25T08:48:27Z</dcterms:created>
  <dcterms:modified xsi:type="dcterms:W3CDTF">2019-10-10T12:05:18Z</dcterms:modified>
</cp:coreProperties>
</file>