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5" windowWidth="14805" windowHeight="7590"/>
  </bookViews>
  <sheets>
    <sheet name="Приложение 9" sheetId="5" r:id="rId1"/>
  </sheets>
  <definedNames>
    <definedName name="_xlnm._FilterDatabase" localSheetId="0" hidden="1">'Приложение 9'!$A$3:$M$194</definedName>
    <definedName name="_xlnm.Print_Titles" localSheetId="0">'Приложение 9'!$3:$3</definedName>
  </definedNames>
  <calcPr calcId="145621"/>
</workbook>
</file>

<file path=xl/calcChain.xml><?xml version="1.0" encoding="utf-8"?>
<calcChain xmlns="http://schemas.openxmlformats.org/spreadsheetml/2006/main">
  <c r="E59" i="5" l="1"/>
  <c r="F59" i="5"/>
  <c r="G59" i="5"/>
  <c r="H59" i="5"/>
  <c r="I59" i="5"/>
  <c r="J59" i="5"/>
  <c r="K59" i="5"/>
  <c r="L59" i="5"/>
  <c r="D59" i="5"/>
  <c r="E54" i="5" l="1"/>
  <c r="K192" i="5" l="1"/>
  <c r="K193" i="5" s="1"/>
  <c r="L192" i="5"/>
  <c r="L193" i="5" s="1"/>
  <c r="J192" i="5"/>
  <c r="J193" i="5" s="1"/>
  <c r="I192" i="5"/>
  <c r="I193" i="5" s="1"/>
  <c r="H192" i="5"/>
  <c r="H193" i="5" s="1"/>
  <c r="G192" i="5"/>
  <c r="G193" i="5" s="1"/>
  <c r="E192" i="5"/>
  <c r="E193" i="5" s="1"/>
  <c r="F192" i="5"/>
  <c r="F193" i="5" s="1"/>
  <c r="D192" i="5"/>
  <c r="D193" i="5" s="1"/>
  <c r="L189" i="5"/>
  <c r="K189" i="5"/>
  <c r="J189" i="5"/>
  <c r="I189" i="5"/>
  <c r="H189" i="5"/>
  <c r="H190" i="5" s="1"/>
  <c r="G189" i="5"/>
  <c r="F189" i="5"/>
  <c r="E189" i="5"/>
  <c r="E190" i="5" s="1"/>
  <c r="D189" i="5"/>
  <c r="D190" i="5" s="1"/>
  <c r="L121" i="5"/>
  <c r="K121" i="5"/>
  <c r="K190" i="5" s="1"/>
  <c r="J121" i="5"/>
  <c r="I121" i="5"/>
  <c r="H121" i="5"/>
  <c r="G121" i="5"/>
  <c r="F121" i="5"/>
  <c r="E121" i="5"/>
  <c r="D121" i="5"/>
  <c r="F108" i="5"/>
  <c r="L107" i="5"/>
  <c r="L108" i="5" s="1"/>
  <c r="K107" i="5"/>
  <c r="J107" i="5"/>
  <c r="J108" i="5" s="1"/>
  <c r="I107" i="5"/>
  <c r="I108" i="5" s="1"/>
  <c r="H107" i="5"/>
  <c r="H108" i="5" s="1"/>
  <c r="G107" i="5"/>
  <c r="F107" i="5"/>
  <c r="E107" i="5"/>
  <c r="D107" i="5"/>
  <c r="D108" i="5" s="1"/>
  <c r="L94" i="5"/>
  <c r="K94" i="5"/>
  <c r="J94" i="5"/>
  <c r="I94" i="5"/>
  <c r="H94" i="5"/>
  <c r="G94" i="5"/>
  <c r="E94" i="5"/>
  <c r="F94" i="5"/>
  <c r="D94" i="5"/>
  <c r="L91" i="5"/>
  <c r="L92" i="5" s="1"/>
  <c r="K91" i="5"/>
  <c r="K92" i="5" s="1"/>
  <c r="J91" i="5"/>
  <c r="J92" i="5" s="1"/>
  <c r="I91" i="5"/>
  <c r="I92" i="5" s="1"/>
  <c r="H91" i="5"/>
  <c r="H92" i="5" s="1"/>
  <c r="G91" i="5"/>
  <c r="G92" i="5" s="1"/>
  <c r="F91" i="5"/>
  <c r="F92" i="5" s="1"/>
  <c r="E91" i="5"/>
  <c r="E92" i="5" s="1"/>
  <c r="D91" i="5"/>
  <c r="D92" i="5" s="1"/>
  <c r="H63" i="5"/>
  <c r="L63" i="5"/>
  <c r="L62" i="5"/>
  <c r="K62" i="5"/>
  <c r="K63" i="5" s="1"/>
  <c r="J62" i="5"/>
  <c r="J63" i="5" s="1"/>
  <c r="I62" i="5"/>
  <c r="I63" i="5" s="1"/>
  <c r="H62" i="5"/>
  <c r="G62" i="5"/>
  <c r="G63" i="5" s="1"/>
  <c r="E62" i="5"/>
  <c r="E63" i="5" s="1"/>
  <c r="F62" i="5"/>
  <c r="F63" i="5" s="1"/>
  <c r="D62" i="5"/>
  <c r="D63" i="5" s="1"/>
  <c r="L56" i="5"/>
  <c r="K56" i="5"/>
  <c r="J56" i="5"/>
  <c r="I56" i="5"/>
  <c r="H56" i="5"/>
  <c r="G56" i="5"/>
  <c r="E56" i="5"/>
  <c r="F56" i="5"/>
  <c r="D56" i="5"/>
  <c r="L49" i="5"/>
  <c r="K49" i="5"/>
  <c r="J49" i="5"/>
  <c r="I49" i="5"/>
  <c r="H49" i="5"/>
  <c r="G49" i="5"/>
  <c r="E49" i="5"/>
  <c r="F49" i="5"/>
  <c r="D49" i="5"/>
  <c r="L46" i="5"/>
  <c r="K46" i="5"/>
  <c r="J46" i="5"/>
  <c r="I46" i="5"/>
  <c r="H46" i="5"/>
  <c r="G46" i="5"/>
  <c r="E46" i="5"/>
  <c r="F46" i="5"/>
  <c r="D46" i="5"/>
  <c r="L36" i="5"/>
  <c r="K36" i="5"/>
  <c r="J36" i="5"/>
  <c r="I36" i="5"/>
  <c r="H36" i="5"/>
  <c r="G36" i="5"/>
  <c r="F36" i="5"/>
  <c r="E36" i="5"/>
  <c r="D36" i="5"/>
  <c r="L32" i="5"/>
  <c r="K32" i="5"/>
  <c r="J32" i="5"/>
  <c r="I32" i="5"/>
  <c r="H32" i="5"/>
  <c r="G32" i="5"/>
  <c r="E32" i="5"/>
  <c r="F32" i="5"/>
  <c r="D32" i="5"/>
  <c r="L24" i="5"/>
  <c r="K24" i="5"/>
  <c r="J24" i="5"/>
  <c r="I24" i="5"/>
  <c r="H24" i="5"/>
  <c r="G24" i="5"/>
  <c r="F24" i="5"/>
  <c r="E24" i="5"/>
  <c r="D24" i="5"/>
  <c r="L9" i="5"/>
  <c r="K9" i="5"/>
  <c r="J9" i="5"/>
  <c r="I9" i="5"/>
  <c r="H9" i="5"/>
  <c r="G9" i="5"/>
  <c r="F9" i="5"/>
  <c r="E9" i="5"/>
  <c r="D9" i="5"/>
  <c r="F190" i="5" l="1"/>
  <c r="J190" i="5"/>
  <c r="G108" i="5"/>
  <c r="K108" i="5"/>
  <c r="G190" i="5"/>
  <c r="G194" i="5" s="1"/>
  <c r="L190" i="5"/>
  <c r="E108" i="5"/>
  <c r="I190" i="5"/>
  <c r="F194" i="5"/>
  <c r="I194" i="5"/>
  <c r="J194" i="5"/>
  <c r="L194" i="5"/>
  <c r="D194" i="5"/>
  <c r="H194" i="5"/>
  <c r="K194" i="5"/>
  <c r="E194" i="5"/>
</calcChain>
</file>

<file path=xl/sharedStrings.xml><?xml version="1.0" encoding="utf-8"?>
<sst xmlns="http://schemas.openxmlformats.org/spreadsheetml/2006/main" count="393" uniqueCount="269">
  <si>
    <t>ГРБС</t>
  </si>
  <si>
    <t xml:space="preserve">Комитет по строительству </t>
  </si>
  <si>
    <t>ГП ЛО "Безопасность Ленинградской области"</t>
  </si>
  <si>
    <t>ГП ЛО "Развитие сельского хозяйства Ленинградской области"</t>
  </si>
  <si>
    <t>ГП ЛО "Современное образование Ленинградской области"</t>
  </si>
  <si>
    <t>ГП ЛО "Развитие здравоохранения в Ленинградской области"</t>
  </si>
  <si>
    <t xml:space="preserve">Комитет по здравоохранению </t>
  </si>
  <si>
    <t xml:space="preserve">Комитет по дорожному хозяйству </t>
  </si>
  <si>
    <t>ГП ЛО "Развитие транспортной системы Ленинградской области"</t>
  </si>
  <si>
    <t>Общий итог</t>
  </si>
  <si>
    <t>Примечание</t>
  </si>
  <si>
    <t>Наименование государственной программы</t>
  </si>
  <si>
    <t>Итог по программе</t>
  </si>
  <si>
    <t>Комитет по ЖКХ</t>
  </si>
  <si>
    <t>Комитет по ТЭК</t>
  </si>
  <si>
    <t>Непрограммные расходы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</si>
  <si>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</si>
  <si>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ГП ЛО "Формирование городской среды и обеспечение качественным жильем граждан на территории Ленинградской области"</t>
  </si>
  <si>
    <t xml:space="preserve">Наименование объекта </t>
  </si>
  <si>
    <t>Склад имущества гражданской обороны с помещениями для работников и химико­радиометрической лабораторией (на 10 854 единицы хранения) в г. Тосно Ленинградской области</t>
  </si>
  <si>
    <t>Здание поисково-спасательной станции (ПСС) для размещения поисково-спасательного отряда (5 машино-выездов) в г. Тосно Ленинградской области</t>
  </si>
  <si>
    <t>Пожарное депо II типа на 4 машино-выезда в г. Сертолово Всеволожского муниципального района Ленинградской области</t>
  </si>
  <si>
    <t>Отапливаемый гаражно-складской комплекс для стоянки, обслуживания автомобильной техники в г. Тосно</t>
  </si>
  <si>
    <t>Проектирование пожарного депо (частей и т.п.) с обустройством складской зоны в дер. Агалатово Всеволожского района</t>
  </si>
  <si>
    <t>Строительство дома культуры на 120 мест, в том числе ПИР пос. Заборье</t>
  </si>
  <si>
    <t>Финансирование  строительства врачебной амбулатории,                      в том числе проектные работы, пос.Щеглово, Всеволожский муниципальный район  (110 посещений в смену, стационар на 5 коек)</t>
  </si>
  <si>
    <t>Реконструкция универсальной спортивной площадки при МОУ "Мшинская СОШ" Лужского муниципального района</t>
  </si>
  <si>
    <t>Строительство врачебной амбулатории, в том числе проектные работы, дер. Лаголово, Ломоносовский район (110 посещений в смену, стационар на 5 коек)</t>
  </si>
  <si>
    <t>Строительство дома культуры со зрительным залом на 150 мест, пос.Курск</t>
  </si>
  <si>
    <t>Строительство ФАП в дер. Яровщина Лодейнопольского района</t>
  </si>
  <si>
    <t>Строительство фельдшерско-акушерского пункта, в том числе проектные работы, дер. Яльгелево, Ломоносовский муниципальный район</t>
  </si>
  <si>
    <t>Строительство фельдшерско-акушерского пункта, в том числе проектные работы, дер. Усадище, Волховский муниципальный район</t>
  </si>
  <si>
    <t>Строительство фельдшерско-акушерского пункта, в т.ч. проектные работы, дер. Ям-Тесово (20 посещений в смену)</t>
  </si>
  <si>
    <t>Строительство универсальной спортивной площадки в д. Истинка (в рамках комплексной компактной застройки и благоустройства территории)</t>
  </si>
  <si>
    <t>Строительство универсальной спортивной площадки, пос. Сусанино Гатчинского муниципального района</t>
  </si>
  <si>
    <t>Строительство спортивно-оздоровительного комплекса с бассейном на 40 человек в пос. Плодовое (в рамках комплексной компактной застройки и благоустройства территории)</t>
  </si>
  <si>
    <t>Строительство ФАП в д. Овсище Сланцевского Муниципального района Ленинградской области</t>
  </si>
  <si>
    <t>Строительство универсальной спортивной площадки в дер. Коробицыно Выборгского района</t>
  </si>
  <si>
    <t>Реконструкция стадиона в г. Никольское Тосненского района</t>
  </si>
  <si>
    <t>Строительство физкультурно-оздоровительного комплекса с бассейном в г. Всеволожск</t>
  </si>
  <si>
    <t>Строительство физкультурно-оздоровительного комплекса в дер. Малое Верево Гатчинского района</t>
  </si>
  <si>
    <t>Строительство футбольного поля в г.п. Дубровка Всеволожского района</t>
  </si>
  <si>
    <t>Строительство плавательного бассейна в г.Ивангород</t>
  </si>
  <si>
    <t>Строительство физкультурно-оздоровительного комплекса на территории спортивной площадки школы № 3 и спортивной площадки на месте незавершенного строительством объекта "Бассейн" при школе № 12 в г. Сланцы</t>
  </si>
  <si>
    <t>Строительство центра спортивного с универсальным игровым залом, плавательным бассейном и крытым катком с искусственным льдом, г. Выборг (второй этап)</t>
  </si>
  <si>
    <t>ГП ЛО "Развитие культуры в Ленинградской области"</t>
  </si>
  <si>
    <t>Реконструкция здания начальной школы под МКОУ ДОД "Никольская детская школа искусств" и Никольскую городскую библиотеку"</t>
  </si>
  <si>
    <t>Строительство ДК в пос. Красный Бор Тосненского МР</t>
  </si>
  <si>
    <t>Строительство репетиционного (концертного) зала МБОУ ДОД "Сосновоборская детская школа искусств "Балтика". Адрес объекта: Ленинградская область, г. Сосновый Бор, ул. Солнечная, 18.</t>
  </si>
  <si>
    <t>Организация строительства муниципального образовательного учреждения "Средняя общеобразовательная школа" на 600 мест, г. Шлиссельбург</t>
  </si>
  <si>
    <t>Реконструкция здания общеобразовательной школы №68 в г. Лодейное Поле</t>
  </si>
  <si>
    <t>Строительство дошкольного образовательного учреждения на 180 мест в г. Тосно, мкр. 3, поз. 8.</t>
  </si>
  <si>
    <t>Приобретение зданий и сооружений для учреждений образования (соц объекты в обмен на налоги)</t>
  </si>
  <si>
    <t>Строительство муниципального дошкольного образовательного учреждения "Винницкий детский сад на 95 мест с бассейном" в с. Винницы Подпорожского района</t>
  </si>
  <si>
    <t>Организация строительства муниципального образовательного учреждения "Средняя общеобразовательная школа" на 220 мест, дер. Большая Пустомержа</t>
  </si>
  <si>
    <t>Организация строительства муниципального образовательного учреждения "Средняя общеобразовательная школа" на 350 мест, п. Вознесенье</t>
  </si>
  <si>
    <t>Строительство общежития автономного образовательного учреждения высшего образования ЛО «ГИЭФПТ» в п. Елизаветино Гатчинского района на 200 мест»</t>
  </si>
  <si>
    <t>Выкуп зданий дошкольных образовательных организаций</t>
  </si>
  <si>
    <t>Строительство врачебной амбулатории в пос. Толмачево Лужского района</t>
  </si>
  <si>
    <t>Строительство областной детской больницы с поликлиникой в г. Сертолово Всеволожского района</t>
  </si>
  <si>
    <t>Экспертиза и согласование проектов, подготовка исходных материалов для проведения конкурсов и проектирования объектов</t>
  </si>
  <si>
    <t>Субсидии бюджетам МО на решение вопросов местного значения по созданию инженерной и транспортной инфраструктуры на земельных участках, предоставленных членам многодетных семей, молодым специалистам, членам молодых семей</t>
  </si>
  <si>
    <t>Муниципальное общеобразовательное учреждение на 1175 учащихся по адресу: Ленинградская область, Всеволожский район, земли САОЗТ "Ручьи" (участок 41)</t>
  </si>
  <si>
    <t>Строительство здания дошкольной образовательной организации на 190 мест  поселок Бугры, кадастровый номер земельного участка 47:07:0713003:993</t>
  </si>
  <si>
    <t>Объект начального и среднего общего образования на 950 мест по адресу: Ленинградская область, Всеволожский муниципальный район, Бугровское сельское поселение, пос. Бугры, кадастровый номер земельного участка 47:07:0713003:981 (участок № 7)</t>
  </si>
  <si>
    <t>Субсидии на строительство (расселение) жилых помещений для переселения граждан из аварийного жилищного фонда на территории Ленинградской области</t>
  </si>
  <si>
    <t>Комитет по строительству  Итог</t>
  </si>
  <si>
    <t>Приобретение жилья для медицинских работников</t>
  </si>
  <si>
    <t xml:space="preserve">Приобретение объектов недвижимого имущества для нужд здравоохранения </t>
  </si>
  <si>
    <t>Комитет по здравоохранению  Итог</t>
  </si>
  <si>
    <t>Строительство автодороги "Подъезд к дер. Козарево" по адресу: Ленинградская область, Волховский район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</si>
  <si>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</si>
  <si>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</si>
  <si>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Строительство транспортной развязки на пересечении автомобильной дороги «Санкт-Петербург – з-д им. Свердлова - Всеволожск» (км 39) с железной дорогой на перегоне Всеволожск - Мельничный Ручей во Всеволожском районе Л.О.</t>
  </si>
  <si>
    <t>Строительство продолжения ул. Слепнева (от ул. Авиатрассы Зверевой до примыкания к ул. Киевской) по адресу: Ленинградска область, г. Гатчина</t>
  </si>
  <si>
    <t>Реконструкция автомобильной дороги "Подъезд к многофункциональному музейному центру в с. Рождественно от а/д М-20 Санкт-Петербург -Псков", по адресу: Ленинградская область, Гатчинский район, с.Рождествено</t>
  </si>
  <si>
    <t>Разработка проектно-сметной документации на строительство моста через Староладожский канал в створе Северного переулка в г. Шлиссельбурге</t>
  </si>
  <si>
    <t>Проектирование и строительство (реконструкция) автомобильных дорог общего пользования местного значения</t>
  </si>
  <si>
    <t>Проектирование объектов дорожного хозяйства и отвод земель (реконструкция)</t>
  </si>
  <si>
    <t>Проектирование объектов дорожного хозяйства и отвод земель (строительство)</t>
  </si>
  <si>
    <t>Строительство подъезда к г. Всеволожску</t>
  </si>
  <si>
    <t>Строительство дороги к детскому саду п. Новоселье Ломоносовского района Ленинградской области II, III этапы по адресу: 188507, Ленинградская область, Ломоносовский район, п. Новоселье, кад. № 47:14:000000:37881 (0,514 км)</t>
  </si>
  <si>
    <t>Реконструкция мостового перехода через р. Саба в дер. Малый Сабск</t>
  </si>
  <si>
    <t>Строительство мостового перехода через реку Свирь у города Подпорожье Подпорожского района Ленинградской области</t>
  </si>
  <si>
    <t>Строительство автодорожного путепровода на станции Возрождение участка Выборг-Каменногорск взамен закрываемого переезда на ПК 229+44.20</t>
  </si>
  <si>
    <t>Разработка проектно-сметной документации на реконструкцию автомобильной дороги по ул. Скворцова г.п. им. Морозова</t>
  </si>
  <si>
    <t>Строительство путепровода на ж.д. станции Любань на а/д Павлово – Мга – Шапки – Любань – Оредеж – Луга</t>
  </si>
  <si>
    <t>Реконструкция автодороги Копорье-Ручьи км0+000-км37+500</t>
  </si>
  <si>
    <t>Реконструкция автомобильной дороги Петродворец -Кейкино, км 5-км 26</t>
  </si>
  <si>
    <t>Строительство мостового перехода через реку Волхов на подъезде к г. Кириши в Киришском районе Ленинградской области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</si>
  <si>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 улиц Копорское шоссе - проспект Александра Невского в гор. Сосновый Бор Ленинградской области. Этап 1. Участок Копорского шоссе от перекреста с ул.Ленинградская до проезда на базу ВНИПИЭТ</t>
  </si>
  <si>
    <t>Строительство подъезда к ТПУ «Кудрово» (строительство продолжения автомобильной дороги общего пользования регионального значения «Подъезд к Кудрово» (Центральная ул.) до автомобильной дороги общего пользования федерально гозначения Р-21«Кола» с устройством местного проезда)</t>
  </si>
  <si>
    <t>Реконструкция транспортной развязки на 12+57 5км автомобильной дороги общегопользования федерального значения Р-21 «Кола»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</si>
  <si>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</si>
  <si>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</si>
  <si>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>Строительство автодорожного путепровода на перегоне Выборг-Таммисуо участка Выборг-Каменногорск взамен закрываемых переездов на ПК 26+30.92, ПК 1276+10.80 и ПК 15+89.60</t>
  </si>
  <si>
    <t>Комитет по дорожному хозяйству  Итог</t>
  </si>
  <si>
    <t>Реконструкция системы водоснабжения д. Бегуницы Волосовского района Ленинградской области</t>
  </si>
  <si>
    <t>Реконструкция водопроводной насосной станции 3-го подъема со строительством дополнительного резервуара чистой воды в г. Никольское Тосненского района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</si>
  <si>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 (не распределено)</t>
  </si>
  <si>
    <t>Реконструкция канализационных очистных сооружений г. Тосно, ул. Урицкого д. 57</t>
  </si>
  <si>
    <t>Субсидии на мероприятия по строительству и реконструкции объектов водоснабжения, водоотведения и очистки сточных вод</t>
  </si>
  <si>
    <t>Строительство канализационных очистных сооружений в Нурминском сельском поселении</t>
  </si>
  <si>
    <t>Реконструкция канализационных очистных сооружений в пос. Красносельское МО «Красносельское сельское поселение» Выборгского района Ленинградской области</t>
  </si>
  <si>
    <t>Реконструкция водоочистных сооружений, с. Старая Ладога</t>
  </si>
  <si>
    <t>Реконструкция канализационных очистных сооружений с. Старая Ладога</t>
  </si>
  <si>
    <t>Строительство сетей водоснабжения в микрорайоне Петрушинское Поле г. Отрадное, 1-й этап, в том числе проектно-изыскательские работы</t>
  </si>
  <si>
    <t>Строительство канализационных очистных сооружений, дер. Большая Вруда</t>
  </si>
  <si>
    <t>Строительство очистных сооружений хозяйственно-бытовых сточных вод пос. Усть-Луга</t>
  </si>
  <si>
    <t>Реконструкция водопроводной сети в пос. Котельский</t>
  </si>
  <si>
    <t>Комитет по ЖКХ Итог</t>
  </si>
  <si>
    <t>КУГИ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</si>
  <si>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</si>
  <si>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КУГИ Итог</t>
  </si>
  <si>
    <t>Проектирование, строительство и реконструкция объектов газоснабжения (ОБ)</t>
  </si>
  <si>
    <t>Строительство распределительного газопровода для газоснабжения индивидуальных жилых домов в д. Домашово, в т.ч. проектные работы</t>
  </si>
  <si>
    <t>Газоснабжение пос. Красносельское, в т.ч. проектные работы</t>
  </si>
  <si>
    <t>Распределительный газопровод по ул. Железнодорожная, ул. Комсомольская, пер. Почтовый, пер. Нагорный пос. Мичуринское", в т.ч. проектные работы</t>
  </si>
  <si>
    <t>Распределительный газопровод для газоснабжения жилой застройки по ул. Центральная и Дамбовская дер. Верхняя Бронна, в т.ч. проектные работы</t>
  </si>
  <si>
    <t>Газоснабжение дер. Гарболово", в том числе проектные работы (1,5 км)</t>
  </si>
  <si>
    <t>Газоснабжение ,дер. Ненимяки", в том числе проектные работы (1,2 км)</t>
  </si>
  <si>
    <t>Распределительный газопровод к ж.д."1,2,5,6,9,8,11,12,13,15,17,19,24,24а,30,32,36 в дер. Гомонтово", в т.ч. проектные работы (0,7 км)</t>
  </si>
  <si>
    <t>Распределительный газопровод в д. Котлы, в т.ч. проектные работы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</si>
  <si>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2 этап, (7,9 км)</t>
  </si>
  <si>
    <t>Строительство газопровода для газоснабжения мкр. Лесобиржа г. Кингисеппа (в том числе проектно-изыскательские работы), 9 км</t>
  </si>
  <si>
    <t>Распределительный газопровод среднего и низкого давления в зажелезнодорожной части г. Луга (от пер. Белозерский до ул. Горная) (в том числе проектно-изыскательские работы), 10,4 км</t>
  </si>
  <si>
    <t>Распределительный газопровод с сопутствующими сооружениями микрорайонов "Новая деревня" и "Ольховец" Подпорожского городского поселения Подпорожского муниципального района Ленинградской области (в том числе проектно-изыскательские работы), 11 км</t>
  </si>
  <si>
    <t>Распределительный газопровод среднего давления в пос. Торковичи (в том числе проектно-изыскательские работы), 16,3 км</t>
  </si>
  <si>
    <t>Межпоселковый газопровод до пос. Мшинская от места врезки в дер. Пехенец (в том числе проектно-изыскательские работы), 6,3 км</t>
  </si>
  <si>
    <t>Распределительный газопровод в дер. Лагоново Волосовского района (в том числе проектно-изыскательские работы), 5,09 км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</si>
  <si>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1 этап, (11,8 км)</t>
  </si>
  <si>
    <t>Распределительный газопровод по ул. Овцинская, Овцинская с 1-й по 12-ю линии, Ермаковская, Лесопарковская, мкрн 1, г.п.им. Свердлова с учетом существующего проекта планировки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</si>
  <si>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6 этап, (8,7 км)</t>
  </si>
  <si>
    <t>Газоснабжение природным газом г. Приозерск, распределительные сети (I, II, III, IV, V этапы) (в том числе проектно-изыскательские работы), 42,77 км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</si>
  <si>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7 этап, (5,3 км)</t>
  </si>
  <si>
    <t>Внутрипоселковый распределительный газопровод в п. Мшинская Мшинское сельского поселения Лужского муниципального района Ленинградской области</t>
  </si>
  <si>
    <t>Строительство распределительного газопровода для газоснабжения природным газом микрорайонов муниципального образования "Город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3 этап (8,7 км)</t>
  </si>
  <si>
    <t>Газоснабжение природным газом жилой застройки по адресу: пос. Кузнечное Приозерского района (в том числе проектно-изыскательские работы), 6,72 км</t>
  </si>
  <si>
    <t>Газопровод распределительный по пос. Красная Заря и дер. Невский Парклесхоз</t>
  </si>
  <si>
    <t>Распределительный газопровод для газоснабжения жилых домов д. Горки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</si>
  <si>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8 этап, (3,9 км)</t>
  </si>
  <si>
    <t>Распределительный газопровод для газоснабжения жилых домов д. Большое Верево</t>
  </si>
  <si>
    <t>Распределительный газопровод для газоснабжения д. Горы</t>
  </si>
  <si>
    <t>Распределительный газопровод среднего давления дер. Сойкино - дер. Кабацкое муниципального образования Пениковское сельское поселение Ломоносовский муниципальный район Ленинградской области (в том числе проектно-изыскательские работы), 1 км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</si>
  <si>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5 этап, (3,1 км)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</si>
  <si>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10 этап, (3,6 км)</t>
  </si>
  <si>
    <t>Распределительный газопровод г. Луга, (заречная часть) (в том числе проектно-изыскательские работы), 2,6 км</t>
  </si>
  <si>
    <t>Распределительный газопровод пос. ст. Громово (в том числе проектно-изыскательские работы) 3,81 км</t>
  </si>
  <si>
    <t>Распределительный газопровод в д. Коваши (в том числе проектно-изыскательские работы), 7,6 км</t>
  </si>
  <si>
    <t>Распределительный газопровод дер. Келози-дер. Волковицы - поселок Дом отдыха "Волковицы" МО Кипенское сельское поселение МО Ломоносовский муниципальный район Ленинградской области</t>
  </si>
  <si>
    <t>Наружное газоснабжение п. Быково, 0,9 км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</si>
  <si>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3 этап, (1,1 км)</t>
  </si>
  <si>
    <t>Распределительный газопровод с сопутствующими сооружениями в МО Подпорожское городское поселение Подпорожского муниципального района, г. Подпорожье, в границах улиц Счастливая, Прохладная, Ромашковая</t>
  </si>
  <si>
    <t>Строительство распределительного газопровода для газоснабжения природным газом микрорайонов муниципального образования "Город Волхов" Волховского муниципального района Ленинградской области: ул. Советская (четная сторона), Воронежская, Лисички, Новый поселок, Архангело-Михайловский, Шкурина горка, Валим, Званка, Плеханово, Кикино, Симаново, Заполек, ул. Степана Разина, Халтурино, ул. Строительная (в том числе проектно-изыскательские работы), 4 этап (4,0 км)</t>
  </si>
  <si>
    <t>Газоснабжение п. Большая Ижора в границах улиц Приморское шоссе, ул. Советская, ул. Пионерская, Сосновая Ломоносвского района (в том числе проектно-изыскательские работы), 4,1 км</t>
  </si>
  <si>
    <t>Распределеительный газопровод в городе Тихвине Ленинградской области к жилым домам по улицам Римского-Корсакова от дома №71 по Фишевскому перулку до границы проектирования инфраструктуры ИЖС (улицы Озёрной)</t>
  </si>
  <si>
    <t>Распределительный газопровод для газоснабжения жилых домов д. Романовка</t>
  </si>
  <si>
    <t>Распределительные газопроводы в дер. Каменка (в том числе проектно-изыскательские работы), 5,4 км</t>
  </si>
  <si>
    <t>Газоснабжение жилой застройки п. Большая Ижора по ул. Сургина, Новая, Комсомольская, Октябрьская, Песочная, Ломанная, Луговая, Водпроводная, Межевая, Зелёная, пер. Зелёный, Полевая, пер. Тупиковый (в том числе проектно-изыскательские работы), 6,5 км</t>
  </si>
  <si>
    <t>Распределительный газопровод по ул. Гранитная, ул. Садовая, ул. Береговая, Угловой переулок в г. Каменногорске по адресу: Ленинградская область, Выборгский район, Каменногорское городское поселение, г. Каменногорск, 1,6 км</t>
  </si>
  <si>
    <t>Распределительный газопровод по ул. Выборгское шоссе п. Советский</t>
  </si>
  <si>
    <t>Строительство распределительного газопровода для газоснабжения мкр. Пороги в г. Волхов (в том числе проектно-изыскательские работы), 5,4 км</t>
  </si>
  <si>
    <t>Наружное газоснабжение п. Мельниково, 15,6 км</t>
  </si>
  <si>
    <t>Распределительный газопровод по п. Плодовое, 11 км</t>
  </si>
  <si>
    <t>Сеть газораспределения мкр. Заречный от пр. Комсомольский до ул. Алексея Васильева в г. Луге</t>
  </si>
  <si>
    <t>Газоснабжение пос. Моторное (в том числе проектно-изыскательские работы), 3,05 км</t>
  </si>
  <si>
    <t>Газоснабжение пос. Починок (в том числе проектно-изыскательские работы), 4,88 км</t>
  </si>
  <si>
    <t>Распределительный газопровод по пос. Соловьевка (в том числе проектно-изыскательские работы), 8,5 км</t>
  </si>
  <si>
    <t>Газоснабжение п. Коммунары, 3,4 км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</si>
  <si>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9 этап, (1,5 км)</t>
  </si>
  <si>
    <t>Распределительные газопроводы в пос. ст. Кирпичный Завод Всеволожского района (в том числе проектно-изыскательские работы), 2,73 км</t>
  </si>
  <si>
    <t>Распределительный газопровод низкого давления к 32 жилым домам в дер. Шереметьевка (в том числе проектно-изыскательские работы), 0,8 км</t>
  </si>
  <si>
    <t>Газоснабжение многоквартирных и индивидуальных жилых домов г.п. Токсово и пос. Новое Токсово Всеволожского района Ленинградской области (в том числе проектно-изыскательские работы), 4 этап, (3,6 км)</t>
  </si>
  <si>
    <t>Распределительный газопровод к жилой застройке в границах ул. Лесная (дома с 5 по 26) (в том числе проектно-изыскатель-ские работы), 0,21 км</t>
  </si>
  <si>
    <t>Распределительный газопровод высокого давления, жилая застройка в г. Луга мкр. "Шалово"</t>
  </si>
  <si>
    <t>Распределительный газопровод к жилой застройке в границах ул. Ветеранов, Усадьба СХТ, Интернатская, Интернатский пер., Молодежная, Механизаторов, Новая, Труда, Вокзальная, Пионерская, Победы, Октябрская, Мира, Советская,4-й карьер, Усадьба ВИЗ, Хутор ВИЗ в г. Волосово ЛО (в т.ч. ПИРы)</t>
  </si>
  <si>
    <t>Распределительный газопровод г. Луга, пр. Урицкого (в том числе проектно-изыскательские работы), 0,1 км</t>
  </si>
  <si>
    <t>Распределительный газопровод к жилой застройке в границах ул. Железнодорожная Волосовского городского поселения (в том числе проектно-изыскательские работы), 0,74 км</t>
  </si>
  <si>
    <t>Реконструкция трансформаторной подстанции № 181 в пос. Вещево</t>
  </si>
  <si>
    <t>Реконструкция трансформаторной подстанции № 321 в пос. Вещево</t>
  </si>
  <si>
    <t>Распределительный газопровод высокого давления в микрорайоне петровский г. Выборга по адресу: Ленинградская область, г. Выборг, микрорайон Петровский (в том числе проектно-изыскательские работы), 7,7 км</t>
  </si>
  <si>
    <t>Распределительный газопровод к жилой застройке в границах ул. Жукова, пр.Вигиссара (дома с1 по 9), Хрустицкого 9дома с 3 по 13) Волосовского городского поселения (в т.ч. ПИРы)</t>
  </si>
  <si>
    <t>Распределительный газопровод к жилой застройке в границах ул. Хрустицкого (дома с 58 по 72)(в т.ч. ПИРы)</t>
  </si>
  <si>
    <t>"Распределительный газопровод д. Пухолово Кировского района Ленинградской области (в том числе проектно-изыскательские работы)</t>
  </si>
  <si>
    <t>Распределительный газопровод в п. Назия (микрорайоны:Станционный, Сассары, Желанное) муниципального образования Назиевское городское поселение Кировского муниципального района Ленинградской области (в том числе проектно-изыскательские работы)</t>
  </si>
  <si>
    <t>Распределительный газопровод к жилой застройке в границах ул. Советов Волосовского городского поселения (в том числе проектно-изыскательские работы), 0,7 км</t>
  </si>
  <si>
    <t>Наружное газоснабжение жилых домов пос. Понтонное (в том числе проектно-изыскательские работы), 1,45 км</t>
  </si>
  <si>
    <t>Наружное газоснабжение жилых домов пос. Речное (в том числе проектно-изыскательские работы), 2,2 км</t>
  </si>
  <si>
    <t>Распределительный газопровод среднего давления дер. Лангерево ул. Садовая, ул. Пениковская муниципального образования Пениковское сельское поселение Ломоносовский муниципальный район Ленинградской области (в том числе проектно-изыскательские работы), 2 км</t>
  </si>
  <si>
    <t>Строительство газопровода для газоснабжения мкр. Левобережье г. Кингисеппа (первый этап) (в том числе проектно-изыскательские работы), 10 км</t>
  </si>
  <si>
    <t>Комитет по ТЭК Итог</t>
  </si>
  <si>
    <t>Приобретение имущественного комплекса МДОУ "Детский сад №6" по адресу: г.Луга, ул. Тоси Петровой д.20</t>
  </si>
  <si>
    <t>Комитет общего и професс. образования  Итог</t>
  </si>
  <si>
    <t xml:space="preserve">План 2019 </t>
  </si>
  <si>
    <t xml:space="preserve">Плюс/минус 2019 </t>
  </si>
  <si>
    <t xml:space="preserve"> План 2019 
(после поправок)</t>
  </si>
  <si>
    <t xml:space="preserve">План 2020 </t>
  </si>
  <si>
    <t xml:space="preserve">Плюс/минус 2020 </t>
  </si>
  <si>
    <t xml:space="preserve"> План 2020
(после поправок)</t>
  </si>
  <si>
    <t>План 2021</t>
  </si>
  <si>
    <t xml:space="preserve">Плюс/минус 2021 </t>
  </si>
  <si>
    <t xml:space="preserve"> План 2021 
(после поправок)</t>
  </si>
  <si>
    <t>Итог по непрограммным расходам</t>
  </si>
  <si>
    <t>Комитет общего и професс. Образования</t>
  </si>
  <si>
    <t>ГП ЛО "Развитие физической культуры и спорта в Ленинградской области"</t>
  </si>
  <si>
    <t>В связи с отсутствием заключенного МК</t>
  </si>
  <si>
    <t>В связи с изменением плановых сроков проектирования
(согласование прохождения газопровода по землям государственного лесного фонда)</t>
  </si>
  <si>
    <t>В связи с изменением плановых сроков проектирования
(согласование прохождения газопровода через ж/д  с ОАО "РЖД")</t>
  </si>
  <si>
    <t>В связи с экономией по результатам проведения конкурсных процедур</t>
  </si>
  <si>
    <t>В связи с изменением плановых сроков проектирования</t>
  </si>
  <si>
    <t>В связи с необходимостью корректировки ПСД</t>
  </si>
  <si>
    <t>В связи с увеличением плановых сроков создания газопровода (перенос ассигнований будет осуществлен на 2020 год при последующей корректировки распределения субсидий в МО)</t>
  </si>
  <si>
    <t>В связи с изменением плановых сроков проектирования
(временное отсутствие точки подключение газопровода)</t>
  </si>
  <si>
    <t>В связи с изменением плановых сроков проектирования
(необходимость корректировки ППТ)</t>
  </si>
  <si>
    <t>В связи с изменением плановых сроков проектирования (увеличение плановых сроков МК)</t>
  </si>
  <si>
    <t>В связи с изменением плановых сроков проектирования 
(позднее размещение извещения о проведении конкурсных процедур)</t>
  </si>
  <si>
    <t xml:space="preserve">В связи с изменением плановых сроков проектирования </t>
  </si>
  <si>
    <t>В связи с изменением плановых сроков проектирования 
(наличие замечаний экспертизы к проекту ПСД)</t>
  </si>
  <si>
    <t>В связи с необходимостью корректировки ПСД 
(актуализация проектных решений)</t>
  </si>
  <si>
    <t>В связи с изменением плановых сроков проектирования 
(отсутсивие у МО муниципальной программы газификации)</t>
  </si>
  <si>
    <t>В связи с изменением плановых сроков проектирования 
(перенос ассигнований будет осуществлен на 2020 год при последующей корректировки распределения субсидий в МО)</t>
  </si>
  <si>
    <t>В связи с необходимостью корректировки ПСД 
(актуализация точки подключения газопровода)</t>
  </si>
  <si>
    <t>В связи с изменением плановых сроков проектирования 
(замечения государственной экспертизы к ПСД)</t>
  </si>
  <si>
    <t>В связи с изменением плановых сроков создания объекта
(согласование прохождения газопровода по землям Министерства обороны)</t>
  </si>
  <si>
    <t>В связи со снятием нераспределенного остатка субсидий</t>
  </si>
  <si>
    <t>На выкуп МДОУ "Детский сад №6" в г. Луша</t>
  </si>
  <si>
    <t>В целях приведения объема ассигнований под заключенный ГК</t>
  </si>
  <si>
    <t>В связи с необходимостью корректировки ПСД и последующей передачей объекта в ГУП "Леноблводоканал"</t>
  </si>
  <si>
    <t>В связи с отсутствием заключенного МК и последующей передачей объекта в ГУП "Леноблводоканал"</t>
  </si>
  <si>
    <t>В связи с изменением плановых сроков создания объекта по МК и последующей передачей объекта в ГУП "Леноблводоканал"</t>
  </si>
  <si>
    <t>В связи с необходимостью приведения размера ассигнований под заключенный МК</t>
  </si>
  <si>
    <t>В связи с отсутствием заключенного МК 
(контракт на выполнение СМР будет заключен до конца 2019 года)</t>
  </si>
  <si>
    <t>В связи с необходимостью корректировки ПСД (корректировка ИРД)</t>
  </si>
  <si>
    <t>В связи с изменением сроков  выполнения работ по нанесению дорожной разметки и укреплению откосов посевом трав на второй квартал 2020 года</t>
  </si>
  <si>
    <t>В целях финансового обеспечения завершения строительства объекта "Подъезд к дер. Козарево" в 2020 году</t>
  </si>
  <si>
    <t>В связи с изменением плановых сроков проектирования 
(согласование переноса сетей газоснабжения с ПАО "Газпром")</t>
  </si>
  <si>
    <t xml:space="preserve">В связи с отсутствием ПСД </t>
  </si>
  <si>
    <t>В связи с необходимостью проведения комплекса инженерно-технических услуг в целях последующего размещения объекта</t>
  </si>
  <si>
    <t>В связи со снятием нераспределенного остатка субсидий и отсутствием потребности в субсидиях у МО</t>
  </si>
  <si>
    <t xml:space="preserve"> В связи с уточнением стоимости технологического присоединения объекта</t>
  </si>
  <si>
    <t>В связи с длительностью утверждения документации по планировке территории  линейного объекта (в целях последующего выкупа з/у для создания объекта)</t>
  </si>
  <si>
    <t>В связи с уточнением цены контракта на выполнение СМР по объекту</t>
  </si>
  <si>
    <t>В связи с необходимостью финансового обеспечения реконструкции объекта</t>
  </si>
  <si>
    <t>В связи с уточнением стоимости выкупа земельных участков в целях создания объекта</t>
  </si>
  <si>
    <t>В связи с необходимостью финасового обеспечения ГК в целях заврешения строительства объекта</t>
  </si>
  <si>
    <t>В связи с длительностью получения разрещения на ввод объекта в эксплуатацию и приведением объемов финансирования в соответствии с МК</t>
  </si>
  <si>
    <t>В связи с изменением плановых сроков проектирования
(необходимость разработки ППТ и проекта межевания территории)</t>
  </si>
  <si>
    <t>В связи с необходимостью финансового обеспечения планируемого к размещению ГК</t>
  </si>
  <si>
    <t>В связи с поздним принятием НПА об утрверждении порядка принятия решений о приобретении недвижимого имущества в государственную собственность ЛО</t>
  </si>
  <si>
    <t>В связи с экономией по результатам корректировки ПСД</t>
  </si>
  <si>
    <t>В связи с уточнением сведений по трем приобретаемым жилым помещениям в Гатчинском МР.</t>
  </si>
  <si>
    <t>В связи с необходимостью корректировки ПСД 
(согласование места прохождения газопровода)</t>
  </si>
  <si>
    <t>В связи с экономией по результатам проведения конкурсных процедур, необходимостью корректировки ПЗЗ и частичному переносу плановых сроков проектирования</t>
  </si>
  <si>
    <t xml:space="preserve"> В связи с неисполнением подрядчиком МК и корректировкой сроков выполнения работ.</t>
  </si>
  <si>
    <t xml:space="preserve">В связи с необходимостью корректировки ПСД </t>
  </si>
  <si>
    <t>В связи с опережением графика производственных работ по строительству объекта</t>
  </si>
  <si>
    <t>В связи с низкими темпами строительства по объекту</t>
  </si>
  <si>
    <t xml:space="preserve"> В связи с поздними сроками заключения МК</t>
  </si>
  <si>
    <t>В связи с экономией по результатам проведения конкурсных процедур и необходимостью в корректировке ПСД</t>
  </si>
  <si>
    <t xml:space="preserve"> В связи с отсутствием заключенного МК 
(конкурс признан несостоявшимся)</t>
  </si>
  <si>
    <t>В связи с расторжением МК</t>
  </si>
  <si>
    <t>В связи с необходимостью корректировки ПСД 
(отсутствие подъездных дорог)</t>
  </si>
  <si>
    <t>В связи с необходимостью корректировки ПСД 
(корректировка ТУ)</t>
  </si>
  <si>
    <t>В связи с необходимостью оплаты удоожания стоимости работ по ГК в пределах 10%</t>
  </si>
  <si>
    <t>В связи с перераспределением нераспределенных средств на другие объекты в рамках АИП</t>
  </si>
  <si>
    <t>В целях обеспечения местами детей в ДОУ Всеволожского  района 
(выкуп 7 детских садов, построенных строительными организациями)</t>
  </si>
  <si>
    <t>В связи с выделением средств ГК "Фонд содействия реформированию ЖКХ"</t>
  </si>
  <si>
    <t>В связи с выделением  средств федерального бюджета</t>
  </si>
  <si>
    <t>Приложение 9 к Пояснительной записке. 
Адресная инвестиционная программа Ленинградской области на 2019 год и на плановый период 2020 и 2021 по главным распорядителям бюджетных средств (ГРБС),
государственным программам Ленинградской области и объектам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</si>
</sst>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5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4"/>
  <sheetViews>
    <sheetView tabSelected="1" zoomScaleNormal="100" workbookViewId="0">
      <selection activeCell="D191" sqref="D191"/>
    </sheetView>
  </sheetViews>
  <sheetFormatPr defaultRowHeight="15" x14ac:dyDescent="0.25"/>
  <cols>
    <col min="1" max="1" width="14.42578125" style="1" customWidth="1"/>
    <col min="2" max="2" width="15.42578125" style="1" customWidth="1"/>
    <col min="3" max="3" width="22.28515625" style="1" customWidth="1"/>
    <col min="4" max="4" width="11.28515625" style="1" customWidth="1"/>
    <col min="5" max="5" width="12.5703125" style="1" customWidth="1"/>
    <col min="6" max="6" width="12.42578125" style="1" customWidth="1"/>
    <col min="7" max="7" width="10.42578125" style="1" customWidth="1"/>
    <col min="8" max="8" width="11.28515625" style="1" customWidth="1"/>
    <col min="9" max="9" width="13" style="1" customWidth="1"/>
    <col min="10" max="10" width="11.140625" style="1" customWidth="1"/>
    <col min="11" max="11" width="11.7109375" style="1" customWidth="1"/>
    <col min="12" max="12" width="12.7109375" style="1" customWidth="1"/>
    <col min="13" max="13" width="30.28515625" style="1" customWidth="1"/>
    <col min="14" max="16384" width="9.140625" style="1"/>
  </cols>
  <sheetData>
    <row r="1" spans="1:13" ht="54.75" customHeight="1" x14ac:dyDescent="0.25">
      <c r="A1" s="32" t="s">
        <v>268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8" customHeight="1" x14ac:dyDescent="0.25"/>
    <row r="3" spans="1:13" ht="38.25" x14ac:dyDescent="0.25">
      <c r="A3" s="2" t="s">
        <v>0</v>
      </c>
      <c r="B3" s="2" t="s">
        <v>11</v>
      </c>
      <c r="C3" s="2" t="s">
        <v>18</v>
      </c>
      <c r="D3" s="12" t="s">
        <v>193</v>
      </c>
      <c r="E3" s="12" t="s">
        <v>194</v>
      </c>
      <c r="F3" s="12" t="s">
        <v>195</v>
      </c>
      <c r="G3" s="12" t="s">
        <v>196</v>
      </c>
      <c r="H3" s="12" t="s">
        <v>197</v>
      </c>
      <c r="I3" s="12" t="s">
        <v>198</v>
      </c>
      <c r="J3" s="12" t="s">
        <v>199</v>
      </c>
      <c r="K3" s="12" t="s">
        <v>200</v>
      </c>
      <c r="L3" s="12" t="s">
        <v>201</v>
      </c>
      <c r="M3" s="12" t="s">
        <v>10</v>
      </c>
    </row>
    <row r="4" spans="1:13" ht="76.5" x14ac:dyDescent="0.25">
      <c r="A4" s="3" t="s">
        <v>1</v>
      </c>
      <c r="B4" s="3" t="s">
        <v>2</v>
      </c>
      <c r="C4" s="17" t="s">
        <v>21</v>
      </c>
      <c r="D4" s="18">
        <v>122330</v>
      </c>
      <c r="E4" s="19">
        <v>-30000</v>
      </c>
      <c r="F4" s="20">
        <v>92330</v>
      </c>
      <c r="G4" s="18">
        <v>68904</v>
      </c>
      <c r="H4" s="19">
        <v>30000</v>
      </c>
      <c r="I4" s="20">
        <v>98904</v>
      </c>
      <c r="J4" s="18">
        <v>0</v>
      </c>
      <c r="K4" s="19">
        <v>0</v>
      </c>
      <c r="L4" s="20">
        <v>0</v>
      </c>
      <c r="M4" s="21" t="s">
        <v>261</v>
      </c>
    </row>
    <row r="5" spans="1:13" ht="89.25" x14ac:dyDescent="0.25">
      <c r="A5" s="7"/>
      <c r="B5" s="7"/>
      <c r="C5" s="13" t="s">
        <v>20</v>
      </c>
      <c r="D5" s="14">
        <v>54331</v>
      </c>
      <c r="E5" s="15">
        <v>-38009</v>
      </c>
      <c r="F5" s="16">
        <v>16322</v>
      </c>
      <c r="G5" s="14">
        <v>9870</v>
      </c>
      <c r="H5" s="15">
        <v>37429</v>
      </c>
      <c r="I5" s="16">
        <v>47299</v>
      </c>
      <c r="J5" s="14">
        <v>0</v>
      </c>
      <c r="K5" s="15">
        <v>0</v>
      </c>
      <c r="L5" s="16">
        <v>0</v>
      </c>
      <c r="M5" s="21" t="s">
        <v>262</v>
      </c>
    </row>
    <row r="6" spans="1:13" ht="114.75" x14ac:dyDescent="0.25">
      <c r="A6" s="7"/>
      <c r="B6" s="7"/>
      <c r="C6" s="17" t="s">
        <v>19</v>
      </c>
      <c r="D6" s="18">
        <v>59158</v>
      </c>
      <c r="E6" s="19">
        <v>-38436</v>
      </c>
      <c r="F6" s="20">
        <v>20722</v>
      </c>
      <c r="G6" s="18">
        <v>6932</v>
      </c>
      <c r="H6" s="19">
        <v>38229</v>
      </c>
      <c r="I6" s="20">
        <v>45161</v>
      </c>
      <c r="J6" s="18">
        <v>0</v>
      </c>
      <c r="K6" s="19">
        <v>0</v>
      </c>
      <c r="L6" s="20">
        <v>0</v>
      </c>
      <c r="M6" s="21" t="s">
        <v>262</v>
      </c>
    </row>
    <row r="7" spans="1:13" ht="63.75" x14ac:dyDescent="0.25">
      <c r="A7" s="7"/>
      <c r="B7" s="7"/>
      <c r="C7" s="17" t="s">
        <v>22</v>
      </c>
      <c r="D7" s="18">
        <v>59845</v>
      </c>
      <c r="E7" s="19">
        <v>-27050</v>
      </c>
      <c r="F7" s="20">
        <v>32795</v>
      </c>
      <c r="G7" s="18">
        <v>8307</v>
      </c>
      <c r="H7" s="19">
        <v>32278</v>
      </c>
      <c r="I7" s="20">
        <v>40585</v>
      </c>
      <c r="J7" s="18">
        <v>0</v>
      </c>
      <c r="K7" s="19">
        <v>0</v>
      </c>
      <c r="L7" s="20">
        <v>0</v>
      </c>
      <c r="M7" s="21" t="s">
        <v>262</v>
      </c>
    </row>
    <row r="8" spans="1:13" ht="76.5" x14ac:dyDescent="0.25">
      <c r="A8" s="7"/>
      <c r="B8" s="7"/>
      <c r="C8" s="13" t="s">
        <v>23</v>
      </c>
      <c r="D8" s="9">
        <v>2156</v>
      </c>
      <c r="E8" s="10">
        <v>-1256</v>
      </c>
      <c r="F8" s="11">
        <v>900</v>
      </c>
      <c r="G8" s="14">
        <v>0</v>
      </c>
      <c r="H8" s="15">
        <v>0</v>
      </c>
      <c r="I8" s="16">
        <v>0</v>
      </c>
      <c r="J8" s="14">
        <v>0</v>
      </c>
      <c r="K8" s="15">
        <v>0</v>
      </c>
      <c r="L8" s="16">
        <v>0</v>
      </c>
      <c r="M8" s="21" t="s">
        <v>208</v>
      </c>
    </row>
    <row r="9" spans="1:13" ht="21.75" customHeight="1" x14ac:dyDescent="0.25">
      <c r="A9" s="7"/>
      <c r="B9" s="28" t="s">
        <v>12</v>
      </c>
      <c r="C9" s="33"/>
      <c r="D9" s="22">
        <f t="shared" ref="D9:L9" si="0">SUM(D4:D8)</f>
        <v>297820</v>
      </c>
      <c r="E9" s="23">
        <f t="shared" si="0"/>
        <v>-134751</v>
      </c>
      <c r="F9" s="24">
        <f t="shared" si="0"/>
        <v>163069</v>
      </c>
      <c r="G9" s="22">
        <f t="shared" si="0"/>
        <v>94013</v>
      </c>
      <c r="H9" s="23">
        <f t="shared" si="0"/>
        <v>137936</v>
      </c>
      <c r="I9" s="24">
        <f t="shared" si="0"/>
        <v>231949</v>
      </c>
      <c r="J9" s="22">
        <f t="shared" si="0"/>
        <v>0</v>
      </c>
      <c r="K9" s="23">
        <f t="shared" si="0"/>
        <v>0</v>
      </c>
      <c r="L9" s="24">
        <f t="shared" si="0"/>
        <v>0</v>
      </c>
      <c r="M9" s="25"/>
    </row>
    <row r="10" spans="1:13" ht="63.75" x14ac:dyDescent="0.25">
      <c r="A10" s="7"/>
      <c r="B10" s="8" t="s">
        <v>3</v>
      </c>
      <c r="C10" s="13" t="s">
        <v>24</v>
      </c>
      <c r="D10" s="14">
        <v>14149</v>
      </c>
      <c r="E10" s="15">
        <v>-6433</v>
      </c>
      <c r="F10" s="16">
        <v>7716</v>
      </c>
      <c r="G10" s="14">
        <v>0</v>
      </c>
      <c r="H10" s="15">
        <v>0</v>
      </c>
      <c r="I10" s="16">
        <v>0</v>
      </c>
      <c r="J10" s="14">
        <v>0</v>
      </c>
      <c r="K10" s="15">
        <v>0</v>
      </c>
      <c r="L10" s="16">
        <v>0</v>
      </c>
      <c r="M10" s="21" t="s">
        <v>249</v>
      </c>
    </row>
    <row r="11" spans="1:13" ht="76.5" x14ac:dyDescent="0.25">
      <c r="A11" s="7"/>
      <c r="B11" s="7"/>
      <c r="C11" s="13" t="s">
        <v>26</v>
      </c>
      <c r="D11" s="18">
        <v>15972</v>
      </c>
      <c r="E11" s="19">
        <v>-4437.5</v>
      </c>
      <c r="F11" s="20">
        <v>11534.5</v>
      </c>
      <c r="G11" s="18">
        <v>0</v>
      </c>
      <c r="H11" s="19">
        <v>0</v>
      </c>
      <c r="I11" s="20">
        <v>0</v>
      </c>
      <c r="J11" s="18">
        <v>0</v>
      </c>
      <c r="K11" s="19">
        <v>0</v>
      </c>
      <c r="L11" s="20">
        <v>0</v>
      </c>
      <c r="M11" s="21" t="s">
        <v>208</v>
      </c>
    </row>
    <row r="12" spans="1:13" ht="89.25" x14ac:dyDescent="0.25">
      <c r="A12" s="7"/>
      <c r="B12" s="7"/>
      <c r="C12" s="17" t="s">
        <v>31</v>
      </c>
      <c r="D12" s="18">
        <v>1600</v>
      </c>
      <c r="E12" s="19">
        <v>-1052.4000000000001</v>
      </c>
      <c r="F12" s="20">
        <v>547.59999999999991</v>
      </c>
      <c r="G12" s="18">
        <v>3520</v>
      </c>
      <c r="H12" s="19">
        <v>0</v>
      </c>
      <c r="I12" s="20">
        <v>3520</v>
      </c>
      <c r="J12" s="18">
        <v>31939</v>
      </c>
      <c r="K12" s="19">
        <v>0</v>
      </c>
      <c r="L12" s="20">
        <v>31939</v>
      </c>
      <c r="M12" s="21" t="s">
        <v>249</v>
      </c>
    </row>
    <row r="13" spans="1:13" ht="63.75" x14ac:dyDescent="0.25">
      <c r="A13" s="7"/>
      <c r="B13" s="7"/>
      <c r="C13" s="13" t="s">
        <v>37</v>
      </c>
      <c r="D13" s="14">
        <v>15186</v>
      </c>
      <c r="E13" s="15">
        <v>1001.14</v>
      </c>
      <c r="F13" s="16">
        <v>16187.14</v>
      </c>
      <c r="G13" s="14">
        <v>0</v>
      </c>
      <c r="H13" s="15">
        <v>0</v>
      </c>
      <c r="I13" s="16">
        <v>0</v>
      </c>
      <c r="J13" s="14">
        <v>0</v>
      </c>
      <c r="K13" s="15">
        <v>0</v>
      </c>
      <c r="L13" s="16">
        <v>0</v>
      </c>
      <c r="M13" s="21" t="s">
        <v>263</v>
      </c>
    </row>
    <row r="14" spans="1:13" ht="76.5" x14ac:dyDescent="0.25">
      <c r="A14" s="7"/>
      <c r="B14" s="7"/>
      <c r="C14" s="17" t="s">
        <v>34</v>
      </c>
      <c r="D14" s="18">
        <v>11665.04</v>
      </c>
      <c r="E14" s="19">
        <v>1166.78</v>
      </c>
      <c r="F14" s="20">
        <v>12831.82</v>
      </c>
      <c r="G14" s="18">
        <v>0</v>
      </c>
      <c r="H14" s="19">
        <v>0</v>
      </c>
      <c r="I14" s="20">
        <v>0</v>
      </c>
      <c r="J14" s="18">
        <v>0</v>
      </c>
      <c r="K14" s="19">
        <v>0</v>
      </c>
      <c r="L14" s="20">
        <v>0</v>
      </c>
      <c r="M14" s="21" t="s">
        <v>263</v>
      </c>
    </row>
    <row r="15" spans="1:13" ht="89.25" x14ac:dyDescent="0.25">
      <c r="A15" s="7"/>
      <c r="B15" s="7"/>
      <c r="C15" s="13" t="s">
        <v>30</v>
      </c>
      <c r="D15" s="14">
        <v>3905</v>
      </c>
      <c r="E15" s="15">
        <v>-1413</v>
      </c>
      <c r="F15" s="16">
        <v>2492</v>
      </c>
      <c r="G15" s="14">
        <v>15000</v>
      </c>
      <c r="H15" s="15">
        <v>0</v>
      </c>
      <c r="I15" s="16">
        <v>15000</v>
      </c>
      <c r="J15" s="14">
        <v>31939</v>
      </c>
      <c r="K15" s="15">
        <v>0</v>
      </c>
      <c r="L15" s="16">
        <v>31939</v>
      </c>
      <c r="M15" s="21" t="s">
        <v>249</v>
      </c>
    </row>
    <row r="16" spans="1:13" ht="114.75" x14ac:dyDescent="0.25">
      <c r="A16" s="7"/>
      <c r="B16" s="7"/>
      <c r="C16" s="13" t="s">
        <v>35</v>
      </c>
      <c r="D16" s="18">
        <v>30569.1</v>
      </c>
      <c r="E16" s="19">
        <v>0</v>
      </c>
      <c r="F16" s="20">
        <v>30569.1</v>
      </c>
      <c r="G16" s="18">
        <v>0</v>
      </c>
      <c r="H16" s="19">
        <v>11260.5</v>
      </c>
      <c r="I16" s="20">
        <v>11260.5</v>
      </c>
      <c r="J16" s="18">
        <v>0</v>
      </c>
      <c r="K16" s="19">
        <v>0</v>
      </c>
      <c r="L16" s="20">
        <v>0</v>
      </c>
      <c r="M16" s="21" t="s">
        <v>254</v>
      </c>
    </row>
    <row r="17" spans="1:13" ht="102" x14ac:dyDescent="0.25">
      <c r="A17" s="7"/>
      <c r="B17" s="7"/>
      <c r="C17" s="17" t="s">
        <v>33</v>
      </c>
      <c r="D17" s="18">
        <v>7645.7199999999993</v>
      </c>
      <c r="E17" s="19">
        <v>-287.14</v>
      </c>
      <c r="F17" s="20">
        <v>7358.58</v>
      </c>
      <c r="G17" s="18">
        <v>0</v>
      </c>
      <c r="H17" s="19">
        <v>0</v>
      </c>
      <c r="I17" s="20">
        <v>0</v>
      </c>
      <c r="J17" s="18">
        <v>0</v>
      </c>
      <c r="K17" s="19">
        <v>0</v>
      </c>
      <c r="L17" s="20">
        <v>0</v>
      </c>
      <c r="M17" s="21" t="s">
        <v>208</v>
      </c>
    </row>
    <row r="18" spans="1:13" ht="89.25" x14ac:dyDescent="0.25">
      <c r="A18" s="7"/>
      <c r="B18" s="7"/>
      <c r="C18" s="13" t="s">
        <v>27</v>
      </c>
      <c r="D18" s="14">
        <v>7102.5</v>
      </c>
      <c r="E18" s="15">
        <v>-3388.5</v>
      </c>
      <c r="F18" s="16">
        <v>3714</v>
      </c>
      <c r="G18" s="14">
        <v>7690.47</v>
      </c>
      <c r="H18" s="15">
        <v>0</v>
      </c>
      <c r="I18" s="16">
        <v>7690.47</v>
      </c>
      <c r="J18" s="14">
        <v>114729.31</v>
      </c>
      <c r="K18" s="15">
        <v>0</v>
      </c>
      <c r="L18" s="16">
        <v>114729.31</v>
      </c>
      <c r="M18" s="21" t="s">
        <v>249</v>
      </c>
    </row>
    <row r="19" spans="1:13" ht="76.5" x14ac:dyDescent="0.25">
      <c r="A19" s="7"/>
      <c r="B19" s="7"/>
      <c r="C19" s="17" t="s">
        <v>32</v>
      </c>
      <c r="D19" s="18">
        <v>2600</v>
      </c>
      <c r="E19" s="19">
        <v>-889.4</v>
      </c>
      <c r="F19" s="20">
        <v>1710.6</v>
      </c>
      <c r="G19" s="18">
        <v>2400</v>
      </c>
      <c r="H19" s="19">
        <v>0</v>
      </c>
      <c r="I19" s="20">
        <v>2400</v>
      </c>
      <c r="J19" s="18">
        <v>31939</v>
      </c>
      <c r="K19" s="19">
        <v>0</v>
      </c>
      <c r="L19" s="20">
        <v>31939</v>
      </c>
      <c r="M19" s="21" t="s">
        <v>249</v>
      </c>
    </row>
    <row r="20" spans="1:13" ht="114.75" x14ac:dyDescent="0.25">
      <c r="A20" s="7"/>
      <c r="B20" s="7"/>
      <c r="C20" s="17" t="s">
        <v>25</v>
      </c>
      <c r="D20" s="14">
        <v>4896.7</v>
      </c>
      <c r="E20" s="15">
        <v>-4596.7</v>
      </c>
      <c r="F20" s="16">
        <v>300</v>
      </c>
      <c r="G20" s="14">
        <v>0</v>
      </c>
      <c r="H20" s="15">
        <v>0</v>
      </c>
      <c r="I20" s="16">
        <v>0</v>
      </c>
      <c r="J20" s="14">
        <v>0</v>
      </c>
      <c r="K20" s="15">
        <v>0</v>
      </c>
      <c r="L20" s="16">
        <v>0</v>
      </c>
      <c r="M20" s="21" t="s">
        <v>249</v>
      </c>
    </row>
    <row r="21" spans="1:13" ht="51" x14ac:dyDescent="0.25">
      <c r="A21" s="7"/>
      <c r="B21" s="7"/>
      <c r="C21" s="13" t="s">
        <v>36</v>
      </c>
      <c r="D21" s="18">
        <v>8790.2999999999993</v>
      </c>
      <c r="E21" s="19">
        <v>12000</v>
      </c>
      <c r="F21" s="20">
        <v>20790.3</v>
      </c>
      <c r="G21" s="18">
        <v>68856.429999999993</v>
      </c>
      <c r="H21" s="19">
        <v>-12000</v>
      </c>
      <c r="I21" s="20">
        <v>56856.43</v>
      </c>
      <c r="J21" s="18">
        <v>40034.69</v>
      </c>
      <c r="K21" s="19">
        <v>0</v>
      </c>
      <c r="L21" s="20">
        <v>40034.69</v>
      </c>
      <c r="M21" s="21" t="s">
        <v>255</v>
      </c>
    </row>
    <row r="22" spans="1:13" ht="51" x14ac:dyDescent="0.25">
      <c r="A22" s="7"/>
      <c r="B22" s="7"/>
      <c r="C22" s="13" t="s">
        <v>28</v>
      </c>
      <c r="D22" s="18">
        <v>2119</v>
      </c>
      <c r="E22" s="19">
        <v>-2119</v>
      </c>
      <c r="F22" s="20">
        <v>0</v>
      </c>
      <c r="G22" s="18">
        <v>0</v>
      </c>
      <c r="H22" s="19">
        <v>0</v>
      </c>
      <c r="I22" s="20">
        <v>0</v>
      </c>
      <c r="J22" s="18">
        <v>0</v>
      </c>
      <c r="K22" s="19">
        <v>0</v>
      </c>
      <c r="L22" s="20">
        <v>0</v>
      </c>
      <c r="M22" s="12" t="s">
        <v>260</v>
      </c>
    </row>
    <row r="23" spans="1:13" ht="51" x14ac:dyDescent="0.25">
      <c r="A23" s="7"/>
      <c r="B23" s="7"/>
      <c r="C23" s="17" t="s">
        <v>29</v>
      </c>
      <c r="D23" s="9">
        <v>24789</v>
      </c>
      <c r="E23" s="10">
        <v>-2000</v>
      </c>
      <c r="F23" s="11">
        <v>22789</v>
      </c>
      <c r="G23" s="14">
        <v>0</v>
      </c>
      <c r="H23" s="15">
        <v>0</v>
      </c>
      <c r="I23" s="16">
        <v>0</v>
      </c>
      <c r="J23" s="14">
        <v>0</v>
      </c>
      <c r="K23" s="15">
        <v>0</v>
      </c>
      <c r="L23" s="16">
        <v>0</v>
      </c>
      <c r="M23" s="12" t="s">
        <v>249</v>
      </c>
    </row>
    <row r="24" spans="1:13" ht="15" customHeight="1" x14ac:dyDescent="0.25">
      <c r="A24" s="7"/>
      <c r="B24" s="28" t="s">
        <v>12</v>
      </c>
      <c r="C24" s="33"/>
      <c r="D24" s="22">
        <f t="shared" ref="D24:L24" si="1">SUM(D10:D23)</f>
        <v>150989.35999999999</v>
      </c>
      <c r="E24" s="23">
        <f t="shared" si="1"/>
        <v>-12448.719999999998</v>
      </c>
      <c r="F24" s="24">
        <f t="shared" si="1"/>
        <v>138540.64000000001</v>
      </c>
      <c r="G24" s="22">
        <f t="shared" si="1"/>
        <v>97466.9</v>
      </c>
      <c r="H24" s="23">
        <f t="shared" si="1"/>
        <v>-739.5</v>
      </c>
      <c r="I24" s="24">
        <f t="shared" si="1"/>
        <v>96727.4</v>
      </c>
      <c r="J24" s="22">
        <f t="shared" si="1"/>
        <v>250581</v>
      </c>
      <c r="K24" s="23">
        <f t="shared" si="1"/>
        <v>0</v>
      </c>
      <c r="L24" s="24">
        <f t="shared" si="1"/>
        <v>250581</v>
      </c>
      <c r="M24" s="26"/>
    </row>
    <row r="25" spans="1:13" ht="76.5" x14ac:dyDescent="0.25">
      <c r="A25" s="7"/>
      <c r="B25" s="7" t="s">
        <v>204</v>
      </c>
      <c r="C25" s="17" t="s">
        <v>40</v>
      </c>
      <c r="D25" s="14">
        <v>57236</v>
      </c>
      <c r="E25" s="15">
        <v>-3500</v>
      </c>
      <c r="F25" s="16">
        <v>53736</v>
      </c>
      <c r="G25" s="14">
        <v>0</v>
      </c>
      <c r="H25" s="15">
        <v>0</v>
      </c>
      <c r="I25" s="16">
        <v>0</v>
      </c>
      <c r="J25" s="14">
        <v>0</v>
      </c>
      <c r="K25" s="15">
        <v>0</v>
      </c>
      <c r="L25" s="16">
        <v>0</v>
      </c>
      <c r="M25" s="21" t="s">
        <v>258</v>
      </c>
    </row>
    <row r="26" spans="1:13" ht="102" x14ac:dyDescent="0.25">
      <c r="A26" s="7"/>
      <c r="B26" s="7"/>
      <c r="C26" s="17" t="s">
        <v>44</v>
      </c>
      <c r="D26" s="18">
        <v>120000</v>
      </c>
      <c r="E26" s="19">
        <v>24000</v>
      </c>
      <c r="F26" s="20">
        <v>144000</v>
      </c>
      <c r="G26" s="18">
        <v>187430.15</v>
      </c>
      <c r="H26" s="19">
        <v>-24000</v>
      </c>
      <c r="I26" s="20">
        <v>163430.15</v>
      </c>
      <c r="J26" s="18">
        <v>0</v>
      </c>
      <c r="K26" s="19">
        <v>0</v>
      </c>
      <c r="L26" s="20">
        <v>0</v>
      </c>
      <c r="M26" s="21" t="s">
        <v>255</v>
      </c>
    </row>
    <row r="27" spans="1:13" ht="140.25" x14ac:dyDescent="0.25">
      <c r="A27" s="7"/>
      <c r="B27" s="7"/>
      <c r="C27" s="17" t="s">
        <v>43</v>
      </c>
      <c r="D27" s="18">
        <v>21207</v>
      </c>
      <c r="E27" s="19">
        <v>1391</v>
      </c>
      <c r="F27" s="20">
        <v>22598</v>
      </c>
      <c r="G27" s="18">
        <v>0</v>
      </c>
      <c r="H27" s="19">
        <v>0</v>
      </c>
      <c r="I27" s="20">
        <v>0</v>
      </c>
      <c r="J27" s="18">
        <v>0</v>
      </c>
      <c r="K27" s="19">
        <v>0</v>
      </c>
      <c r="L27" s="20">
        <v>0</v>
      </c>
      <c r="M27" s="21" t="s">
        <v>263</v>
      </c>
    </row>
    <row r="28" spans="1:13" ht="51" x14ac:dyDescent="0.25">
      <c r="A28" s="7"/>
      <c r="B28" s="7"/>
      <c r="C28" s="17" t="s">
        <v>41</v>
      </c>
      <c r="D28" s="14">
        <v>6781</v>
      </c>
      <c r="E28" s="15">
        <v>-130.03</v>
      </c>
      <c r="F28" s="16">
        <v>6650.97</v>
      </c>
      <c r="G28" s="14">
        <v>0</v>
      </c>
      <c r="H28" s="15">
        <v>0</v>
      </c>
      <c r="I28" s="16">
        <v>0</v>
      </c>
      <c r="J28" s="14">
        <v>0</v>
      </c>
      <c r="K28" s="15">
        <v>0</v>
      </c>
      <c r="L28" s="16">
        <v>0</v>
      </c>
      <c r="M28" s="21" t="s">
        <v>208</v>
      </c>
    </row>
    <row r="29" spans="1:13" ht="63.75" x14ac:dyDescent="0.25">
      <c r="A29" s="7"/>
      <c r="B29" s="7"/>
      <c r="C29" s="13" t="s">
        <v>39</v>
      </c>
      <c r="D29" s="18">
        <v>10000</v>
      </c>
      <c r="E29" s="19">
        <v>-10000</v>
      </c>
      <c r="F29" s="20">
        <v>0</v>
      </c>
      <c r="G29" s="18">
        <v>100000</v>
      </c>
      <c r="H29" s="19">
        <v>10000</v>
      </c>
      <c r="I29" s="20">
        <v>110000</v>
      </c>
      <c r="J29" s="18">
        <v>165000</v>
      </c>
      <c r="K29" s="19">
        <v>0</v>
      </c>
      <c r="L29" s="20">
        <v>165000</v>
      </c>
      <c r="M29" s="21" t="s">
        <v>259</v>
      </c>
    </row>
    <row r="30" spans="1:13" ht="38.25" x14ac:dyDescent="0.25">
      <c r="A30" s="7"/>
      <c r="B30" s="7"/>
      <c r="C30" s="13" t="s">
        <v>42</v>
      </c>
      <c r="D30" s="14">
        <v>2287</v>
      </c>
      <c r="E30" s="15">
        <v>0</v>
      </c>
      <c r="F30" s="16">
        <v>2287</v>
      </c>
      <c r="G30" s="14">
        <v>0</v>
      </c>
      <c r="H30" s="15">
        <v>6711</v>
      </c>
      <c r="I30" s="16">
        <v>6711</v>
      </c>
      <c r="J30" s="14">
        <v>0</v>
      </c>
      <c r="K30" s="15">
        <v>0</v>
      </c>
      <c r="L30" s="16">
        <v>0</v>
      </c>
      <c r="M30" s="21" t="s">
        <v>254</v>
      </c>
    </row>
    <row r="31" spans="1:13" ht="38.25" x14ac:dyDescent="0.25">
      <c r="A31" s="7"/>
      <c r="B31" s="7"/>
      <c r="C31" s="17" t="s">
        <v>38</v>
      </c>
      <c r="D31" s="4">
        <v>29536</v>
      </c>
      <c r="E31" s="5">
        <v>-11647.33</v>
      </c>
      <c r="F31" s="6">
        <v>17888.669999999998</v>
      </c>
      <c r="G31" s="18">
        <v>30924</v>
      </c>
      <c r="H31" s="19">
        <v>11647.33</v>
      </c>
      <c r="I31" s="20">
        <v>42571.33</v>
      </c>
      <c r="J31" s="18">
        <v>0</v>
      </c>
      <c r="K31" s="19">
        <v>0</v>
      </c>
      <c r="L31" s="20">
        <v>0</v>
      </c>
      <c r="M31" s="12" t="s">
        <v>257</v>
      </c>
    </row>
    <row r="32" spans="1:13" ht="15" customHeight="1" x14ac:dyDescent="0.25">
      <c r="A32" s="7"/>
      <c r="B32" s="28" t="s">
        <v>12</v>
      </c>
      <c r="C32" s="33"/>
      <c r="D32" s="22">
        <f>SUM(D25:D31)</f>
        <v>247047</v>
      </c>
      <c r="E32" s="23">
        <f t="shared" ref="E32:F32" si="2">SUM(E25:E31)</f>
        <v>113.64000000000124</v>
      </c>
      <c r="F32" s="24">
        <f t="shared" si="2"/>
        <v>247160.64</v>
      </c>
      <c r="G32" s="22">
        <f>SUM(G25:G31)</f>
        <v>318354.15000000002</v>
      </c>
      <c r="H32" s="23">
        <f t="shared" ref="H32" si="3">SUM(H25:H31)</f>
        <v>4358.33</v>
      </c>
      <c r="I32" s="24">
        <f t="shared" ref="I32" si="4">SUM(I25:I31)</f>
        <v>322712.48000000004</v>
      </c>
      <c r="J32" s="22">
        <f>SUM(J25:J31)</f>
        <v>165000</v>
      </c>
      <c r="K32" s="23">
        <f t="shared" ref="K32" si="5">SUM(K25:K31)</f>
        <v>0</v>
      </c>
      <c r="L32" s="24">
        <f t="shared" ref="L32" si="6">SUM(L25:L31)</f>
        <v>165000</v>
      </c>
      <c r="M32" s="26"/>
    </row>
    <row r="33" spans="1:13" ht="51" x14ac:dyDescent="0.25">
      <c r="A33" s="7"/>
      <c r="B33" s="3" t="s">
        <v>45</v>
      </c>
      <c r="C33" s="13" t="s">
        <v>47</v>
      </c>
      <c r="D33" s="14">
        <v>90531</v>
      </c>
      <c r="E33" s="15">
        <v>-50000</v>
      </c>
      <c r="F33" s="16">
        <v>40531</v>
      </c>
      <c r="G33" s="14">
        <v>117820</v>
      </c>
      <c r="H33" s="15">
        <v>50000</v>
      </c>
      <c r="I33" s="16">
        <v>167820</v>
      </c>
      <c r="J33" s="14">
        <v>0</v>
      </c>
      <c r="K33" s="15">
        <v>0</v>
      </c>
      <c r="L33" s="16">
        <v>0</v>
      </c>
      <c r="M33" s="12" t="s">
        <v>256</v>
      </c>
    </row>
    <row r="34" spans="1:13" ht="76.5" x14ac:dyDescent="0.25">
      <c r="A34" s="7"/>
      <c r="B34" s="7"/>
      <c r="C34" s="17" t="s">
        <v>46</v>
      </c>
      <c r="D34" s="18">
        <v>95226</v>
      </c>
      <c r="E34" s="19">
        <v>-93278.45</v>
      </c>
      <c r="F34" s="20">
        <v>1947.5500000000029</v>
      </c>
      <c r="G34" s="18">
        <v>0</v>
      </c>
      <c r="H34" s="19">
        <v>0</v>
      </c>
      <c r="I34" s="20">
        <v>0</v>
      </c>
      <c r="J34" s="18">
        <v>0</v>
      </c>
      <c r="K34" s="19">
        <v>93278.45</v>
      </c>
      <c r="L34" s="20">
        <v>93278.45</v>
      </c>
      <c r="M34" s="21" t="s">
        <v>254</v>
      </c>
    </row>
    <row r="35" spans="1:13" ht="131.25" customHeight="1" x14ac:dyDescent="0.25">
      <c r="A35" s="7"/>
      <c r="B35" s="7"/>
      <c r="C35" s="17" t="s">
        <v>48</v>
      </c>
      <c r="D35" s="14">
        <v>29947</v>
      </c>
      <c r="E35" s="15">
        <v>-23947</v>
      </c>
      <c r="F35" s="16">
        <v>6000</v>
      </c>
      <c r="G35" s="14">
        <v>0</v>
      </c>
      <c r="H35" s="15">
        <v>0</v>
      </c>
      <c r="I35" s="16">
        <v>0</v>
      </c>
      <c r="J35" s="14">
        <v>0</v>
      </c>
      <c r="K35" s="15">
        <v>0</v>
      </c>
      <c r="L35" s="16">
        <v>0</v>
      </c>
      <c r="M35" s="21" t="s">
        <v>208</v>
      </c>
    </row>
    <row r="36" spans="1:13" ht="15" customHeight="1" x14ac:dyDescent="0.25">
      <c r="A36" s="7"/>
      <c r="B36" s="28" t="s">
        <v>12</v>
      </c>
      <c r="C36" s="33"/>
      <c r="D36" s="22">
        <f t="shared" ref="D36:L36" si="7">SUM(D33:D35)</f>
        <v>215704</v>
      </c>
      <c r="E36" s="23">
        <f t="shared" si="7"/>
        <v>-167225.45000000001</v>
      </c>
      <c r="F36" s="24">
        <f t="shared" si="7"/>
        <v>48478.55</v>
      </c>
      <c r="G36" s="22">
        <f t="shared" si="7"/>
        <v>117820</v>
      </c>
      <c r="H36" s="23">
        <f t="shared" si="7"/>
        <v>50000</v>
      </c>
      <c r="I36" s="24">
        <f t="shared" si="7"/>
        <v>167820</v>
      </c>
      <c r="J36" s="22">
        <f t="shared" si="7"/>
        <v>0</v>
      </c>
      <c r="K36" s="23">
        <f t="shared" si="7"/>
        <v>93278.45</v>
      </c>
      <c r="L36" s="24">
        <f t="shared" si="7"/>
        <v>93278.45</v>
      </c>
      <c r="M36" s="26"/>
    </row>
    <row r="37" spans="1:13" ht="63.75" x14ac:dyDescent="0.25">
      <c r="A37" s="7"/>
      <c r="B37" s="3" t="s">
        <v>4</v>
      </c>
      <c r="C37" s="17" t="s">
        <v>51</v>
      </c>
      <c r="D37" s="18">
        <v>141215</v>
      </c>
      <c r="E37" s="19">
        <v>-50000</v>
      </c>
      <c r="F37" s="20">
        <v>91215</v>
      </c>
      <c r="G37" s="18">
        <v>0</v>
      </c>
      <c r="H37" s="19">
        <v>63644</v>
      </c>
      <c r="I37" s="20">
        <v>63644</v>
      </c>
      <c r="J37" s="18">
        <v>0</v>
      </c>
      <c r="K37" s="19">
        <v>0</v>
      </c>
      <c r="L37" s="20">
        <v>0</v>
      </c>
      <c r="M37" s="21" t="s">
        <v>254</v>
      </c>
    </row>
    <row r="38" spans="1:13" ht="102" x14ac:dyDescent="0.25">
      <c r="A38" s="7"/>
      <c r="B38" s="7"/>
      <c r="C38" s="17" t="s">
        <v>49</v>
      </c>
      <c r="D38" s="14">
        <v>266008</v>
      </c>
      <c r="E38" s="15">
        <v>-146000</v>
      </c>
      <c r="F38" s="16">
        <v>120008</v>
      </c>
      <c r="G38" s="14">
        <v>0</v>
      </c>
      <c r="H38" s="15">
        <v>101868</v>
      </c>
      <c r="I38" s="16">
        <v>101868</v>
      </c>
      <c r="J38" s="14">
        <v>0</v>
      </c>
      <c r="K38" s="15">
        <v>0</v>
      </c>
      <c r="L38" s="16">
        <v>0</v>
      </c>
      <c r="M38" s="21" t="s">
        <v>254</v>
      </c>
    </row>
    <row r="39" spans="1:13" ht="51" x14ac:dyDescent="0.25">
      <c r="A39" s="7"/>
      <c r="B39" s="7"/>
      <c r="C39" s="13" t="s">
        <v>50</v>
      </c>
      <c r="D39" s="18">
        <v>150000</v>
      </c>
      <c r="E39" s="19">
        <v>-138000</v>
      </c>
      <c r="F39" s="20">
        <v>12000</v>
      </c>
      <c r="G39" s="18">
        <v>189733</v>
      </c>
      <c r="H39" s="19">
        <v>0</v>
      </c>
      <c r="I39" s="20">
        <v>189733</v>
      </c>
      <c r="J39" s="18">
        <v>0</v>
      </c>
      <c r="K39" s="19">
        <v>154704</v>
      </c>
      <c r="L39" s="20">
        <v>154704</v>
      </c>
      <c r="M39" s="21" t="s">
        <v>254</v>
      </c>
    </row>
    <row r="40" spans="1:13" ht="102" x14ac:dyDescent="0.25">
      <c r="A40" s="7"/>
      <c r="B40" s="7"/>
      <c r="C40" s="17" t="s">
        <v>56</v>
      </c>
      <c r="D40" s="14">
        <v>27688</v>
      </c>
      <c r="E40" s="15">
        <v>64211.33</v>
      </c>
      <c r="F40" s="16">
        <v>91899.33</v>
      </c>
      <c r="G40" s="14">
        <v>142626</v>
      </c>
      <c r="H40" s="15">
        <v>-64211.33</v>
      </c>
      <c r="I40" s="16">
        <v>78414.67</v>
      </c>
      <c r="J40" s="14">
        <v>122512</v>
      </c>
      <c r="K40" s="15">
        <v>0</v>
      </c>
      <c r="L40" s="16">
        <v>122512</v>
      </c>
      <c r="M40" s="12" t="s">
        <v>255</v>
      </c>
    </row>
    <row r="41" spans="1:13" ht="102" x14ac:dyDescent="0.25">
      <c r="A41" s="7"/>
      <c r="B41" s="7"/>
      <c r="C41" s="13" t="s">
        <v>54</v>
      </c>
      <c r="D41" s="18">
        <v>98848</v>
      </c>
      <c r="E41" s="19">
        <v>-19000</v>
      </c>
      <c r="F41" s="20">
        <v>79848</v>
      </c>
      <c r="G41" s="18">
        <v>0</v>
      </c>
      <c r="H41" s="19">
        <v>11690</v>
      </c>
      <c r="I41" s="20">
        <v>11690</v>
      </c>
      <c r="J41" s="18">
        <v>0</v>
      </c>
      <c r="K41" s="19">
        <v>0</v>
      </c>
      <c r="L41" s="20">
        <v>0</v>
      </c>
      <c r="M41" s="21" t="s">
        <v>254</v>
      </c>
    </row>
    <row r="42" spans="1:13" ht="102" x14ac:dyDescent="0.25">
      <c r="A42" s="7"/>
      <c r="B42" s="7"/>
      <c r="C42" s="17" t="s">
        <v>53</v>
      </c>
      <c r="D42" s="18">
        <v>20000</v>
      </c>
      <c r="E42" s="19">
        <v>-20000</v>
      </c>
      <c r="F42" s="20">
        <v>0</v>
      </c>
      <c r="G42" s="18">
        <v>0</v>
      </c>
      <c r="H42" s="19">
        <v>12085</v>
      </c>
      <c r="I42" s="20">
        <v>12085</v>
      </c>
      <c r="J42" s="18">
        <v>0</v>
      </c>
      <c r="K42" s="19">
        <v>0</v>
      </c>
      <c r="L42" s="20">
        <v>0</v>
      </c>
      <c r="M42" s="21" t="s">
        <v>254</v>
      </c>
    </row>
    <row r="43" spans="1:13" ht="81.75" customHeight="1" x14ac:dyDescent="0.25">
      <c r="A43" s="7"/>
      <c r="B43" s="7"/>
      <c r="C43" s="13" t="s">
        <v>52</v>
      </c>
      <c r="D43" s="14">
        <v>42105.99</v>
      </c>
      <c r="E43" s="15">
        <v>-42105.99</v>
      </c>
      <c r="F43" s="16">
        <v>0</v>
      </c>
      <c r="G43" s="14">
        <v>252352.02</v>
      </c>
      <c r="H43" s="15">
        <v>-17971.5</v>
      </c>
      <c r="I43" s="16">
        <v>234380.52</v>
      </c>
      <c r="J43" s="14">
        <v>2033782.3</v>
      </c>
      <c r="K43" s="15">
        <v>-247982.45</v>
      </c>
      <c r="L43" s="16">
        <v>1785799.85</v>
      </c>
      <c r="M43" s="21" t="s">
        <v>264</v>
      </c>
    </row>
    <row r="44" spans="1:13" ht="67.5" customHeight="1" x14ac:dyDescent="0.25">
      <c r="A44" s="7"/>
      <c r="B44" s="7"/>
      <c r="C44" s="13" t="s">
        <v>57</v>
      </c>
      <c r="D44" s="18">
        <v>75248.78</v>
      </c>
      <c r="E44" s="19">
        <v>863772.6</v>
      </c>
      <c r="F44" s="20">
        <v>939021.38</v>
      </c>
      <c r="G44" s="18">
        <v>60275.21</v>
      </c>
      <c r="H44" s="19">
        <v>0</v>
      </c>
      <c r="I44" s="20">
        <v>60275.21</v>
      </c>
      <c r="J44" s="18">
        <v>46492.82</v>
      </c>
      <c r="K44" s="19">
        <v>0</v>
      </c>
      <c r="L44" s="20">
        <v>46492.82</v>
      </c>
      <c r="M44" s="12" t="s">
        <v>265</v>
      </c>
    </row>
    <row r="45" spans="1:13" ht="102" x14ac:dyDescent="0.25">
      <c r="A45" s="7"/>
      <c r="B45" s="7"/>
      <c r="C45" s="17" t="s">
        <v>55</v>
      </c>
      <c r="D45" s="14">
        <v>1600</v>
      </c>
      <c r="E45" s="15">
        <v>-990.89</v>
      </c>
      <c r="F45" s="16">
        <v>609.11</v>
      </c>
      <c r="G45" s="14">
        <v>0</v>
      </c>
      <c r="H45" s="15">
        <v>0</v>
      </c>
      <c r="I45" s="16">
        <v>0</v>
      </c>
      <c r="J45" s="14">
        <v>0</v>
      </c>
      <c r="K45" s="15">
        <v>0</v>
      </c>
      <c r="L45" s="16">
        <v>0</v>
      </c>
      <c r="M45" s="12" t="s">
        <v>254</v>
      </c>
    </row>
    <row r="46" spans="1:13" ht="15" customHeight="1" x14ac:dyDescent="0.25">
      <c r="A46" s="7"/>
      <c r="B46" s="28" t="s">
        <v>12</v>
      </c>
      <c r="C46" s="33"/>
      <c r="D46" s="22">
        <f>SUM(D37:D45)</f>
        <v>822713.77</v>
      </c>
      <c r="E46" s="23">
        <f t="shared" ref="E46:F46" si="8">SUM(E37:E45)</f>
        <v>511887.05</v>
      </c>
      <c r="F46" s="24">
        <f t="shared" si="8"/>
        <v>1334600.82</v>
      </c>
      <c r="G46" s="22">
        <f>SUM(G37:G45)</f>
        <v>644986.23</v>
      </c>
      <c r="H46" s="23">
        <f t="shared" ref="H46" si="9">SUM(H37:H45)</f>
        <v>107104.17</v>
      </c>
      <c r="I46" s="24">
        <f t="shared" ref="I46" si="10">SUM(I37:I45)</f>
        <v>752090.39999999991</v>
      </c>
      <c r="J46" s="22">
        <f>SUM(J37:J45)</f>
        <v>2202787.1199999996</v>
      </c>
      <c r="K46" s="23">
        <f t="shared" ref="K46" si="11">SUM(K37:K45)</f>
        <v>-93278.450000000012</v>
      </c>
      <c r="L46" s="24">
        <f t="shared" ref="L46" si="12">SUM(L37:L45)</f>
        <v>2109508.67</v>
      </c>
      <c r="M46" s="26"/>
    </row>
    <row r="47" spans="1:13" ht="63.75" x14ac:dyDescent="0.25">
      <c r="A47" s="7"/>
      <c r="B47" s="3" t="s">
        <v>5</v>
      </c>
      <c r="C47" s="17" t="s">
        <v>59</v>
      </c>
      <c r="D47" s="18">
        <v>1220262</v>
      </c>
      <c r="E47" s="19">
        <v>308000</v>
      </c>
      <c r="F47" s="20">
        <v>1528262</v>
      </c>
      <c r="G47" s="18">
        <v>697629</v>
      </c>
      <c r="H47" s="19">
        <v>-308000</v>
      </c>
      <c r="I47" s="20">
        <v>389629</v>
      </c>
      <c r="J47" s="18">
        <v>0</v>
      </c>
      <c r="K47" s="19">
        <v>0</v>
      </c>
      <c r="L47" s="20">
        <v>0</v>
      </c>
      <c r="M47" s="12" t="s">
        <v>255</v>
      </c>
    </row>
    <row r="48" spans="1:13" ht="51" x14ac:dyDescent="0.25">
      <c r="A48" s="7"/>
      <c r="B48" s="7"/>
      <c r="C48" s="17" t="s">
        <v>58</v>
      </c>
      <c r="D48" s="14">
        <v>64739</v>
      </c>
      <c r="E48" s="15">
        <v>-8000</v>
      </c>
      <c r="F48" s="16">
        <v>56739</v>
      </c>
      <c r="G48" s="14">
        <v>23739</v>
      </c>
      <c r="H48" s="15">
        <v>9341</v>
      </c>
      <c r="I48" s="16">
        <v>33080</v>
      </c>
      <c r="J48" s="14">
        <v>0</v>
      </c>
      <c r="K48" s="15">
        <v>0</v>
      </c>
      <c r="L48" s="16">
        <v>0</v>
      </c>
      <c r="M48" s="12" t="s">
        <v>253</v>
      </c>
    </row>
    <row r="49" spans="1:13" ht="15" customHeight="1" x14ac:dyDescent="0.25">
      <c r="A49" s="7"/>
      <c r="B49" s="28" t="s">
        <v>12</v>
      </c>
      <c r="C49" s="33"/>
      <c r="D49" s="22">
        <f>SUM(D47:D48)</f>
        <v>1285001</v>
      </c>
      <c r="E49" s="23">
        <f t="shared" ref="E49:F49" si="13">SUM(E47:E48)</f>
        <v>300000</v>
      </c>
      <c r="F49" s="24">
        <f t="shared" si="13"/>
        <v>1585001</v>
      </c>
      <c r="G49" s="22">
        <f>SUM(G47:G48)</f>
        <v>721368</v>
      </c>
      <c r="H49" s="23">
        <f t="shared" ref="H49" si="14">SUM(H47:H48)</f>
        <v>-298659</v>
      </c>
      <c r="I49" s="24">
        <f t="shared" ref="I49" si="15">SUM(I47:I48)</f>
        <v>422709</v>
      </c>
      <c r="J49" s="22">
        <f>SUM(J47:J48)</f>
        <v>0</v>
      </c>
      <c r="K49" s="23">
        <f t="shared" ref="K49" si="16">SUM(K47:K48)</f>
        <v>0</v>
      </c>
      <c r="L49" s="24">
        <f t="shared" ref="L49" si="17">SUM(L47:L48)</f>
        <v>0</v>
      </c>
      <c r="M49" s="12"/>
    </row>
    <row r="50" spans="1:13" ht="140.25" x14ac:dyDescent="0.25">
      <c r="A50" s="7"/>
      <c r="B50" s="3" t="s">
        <v>17</v>
      </c>
      <c r="C50" s="13" t="s">
        <v>61</v>
      </c>
      <c r="D50" s="18">
        <v>315025.64</v>
      </c>
      <c r="E50" s="19">
        <v>-53351.41</v>
      </c>
      <c r="F50" s="20">
        <v>261674.23</v>
      </c>
      <c r="G50" s="18">
        <v>225000</v>
      </c>
      <c r="H50" s="19">
        <v>0</v>
      </c>
      <c r="I50" s="20">
        <v>225000</v>
      </c>
      <c r="J50" s="18">
        <v>225000</v>
      </c>
      <c r="K50" s="19">
        <v>0</v>
      </c>
      <c r="L50" s="20">
        <v>225000</v>
      </c>
      <c r="M50" s="21" t="s">
        <v>251</v>
      </c>
    </row>
    <row r="51" spans="1:13" ht="102" x14ac:dyDescent="0.25">
      <c r="A51" s="7"/>
      <c r="B51" s="7"/>
      <c r="C51" s="13" t="s">
        <v>65</v>
      </c>
      <c r="D51" s="14">
        <v>100000</v>
      </c>
      <c r="E51" s="15">
        <v>4304.59</v>
      </c>
      <c r="F51" s="16">
        <v>104304.59</v>
      </c>
      <c r="G51" s="14">
        <v>0</v>
      </c>
      <c r="H51" s="15">
        <v>0</v>
      </c>
      <c r="I51" s="16">
        <v>0</v>
      </c>
      <c r="J51" s="14">
        <v>0</v>
      </c>
      <c r="K51" s="15">
        <v>0</v>
      </c>
      <c r="L51" s="16">
        <v>0</v>
      </c>
      <c r="M51" s="12" t="s">
        <v>250</v>
      </c>
    </row>
    <row r="52" spans="1:13" ht="102" x14ac:dyDescent="0.25">
      <c r="A52" s="7"/>
      <c r="B52" s="7"/>
      <c r="C52" s="17" t="s">
        <v>62</v>
      </c>
      <c r="D52" s="18">
        <v>532262.95400000003</v>
      </c>
      <c r="E52" s="19">
        <v>-3427</v>
      </c>
      <c r="F52" s="20">
        <v>528835.95400000003</v>
      </c>
      <c r="G52" s="18">
        <v>0</v>
      </c>
      <c r="H52" s="19">
        <v>0</v>
      </c>
      <c r="I52" s="20">
        <v>0</v>
      </c>
      <c r="J52" s="18">
        <v>0</v>
      </c>
      <c r="K52" s="19">
        <v>0</v>
      </c>
      <c r="L52" s="20">
        <v>0</v>
      </c>
      <c r="M52" s="21" t="s">
        <v>249</v>
      </c>
    </row>
    <row r="53" spans="1:13" ht="153" x14ac:dyDescent="0.25">
      <c r="A53" s="7"/>
      <c r="B53" s="7"/>
      <c r="C53" s="17" t="s">
        <v>64</v>
      </c>
      <c r="D53" s="14">
        <v>383759.31300000002</v>
      </c>
      <c r="E53" s="15">
        <v>-2902</v>
      </c>
      <c r="F53" s="16">
        <v>380857.31300000002</v>
      </c>
      <c r="G53" s="14">
        <v>0</v>
      </c>
      <c r="H53" s="15">
        <v>0</v>
      </c>
      <c r="I53" s="16">
        <v>0</v>
      </c>
      <c r="J53" s="14">
        <v>0</v>
      </c>
      <c r="K53" s="15">
        <v>0</v>
      </c>
      <c r="L53" s="16">
        <v>0</v>
      </c>
      <c r="M53" s="21" t="s">
        <v>249</v>
      </c>
    </row>
    <row r="54" spans="1:13" ht="102" x14ac:dyDescent="0.25">
      <c r="A54" s="7"/>
      <c r="B54" s="7"/>
      <c r="C54" s="13" t="s">
        <v>63</v>
      </c>
      <c r="D54" s="18">
        <v>34740.85</v>
      </c>
      <c r="E54" s="19">
        <f>-3306-3900</f>
        <v>-7206</v>
      </c>
      <c r="F54" s="20">
        <v>31434.85</v>
      </c>
      <c r="G54" s="18">
        <v>0</v>
      </c>
      <c r="H54" s="19">
        <v>0</v>
      </c>
      <c r="I54" s="20">
        <v>0</v>
      </c>
      <c r="J54" s="18">
        <v>0</v>
      </c>
      <c r="K54" s="19">
        <v>0</v>
      </c>
      <c r="L54" s="20">
        <v>0</v>
      </c>
      <c r="M54" s="21" t="s">
        <v>249</v>
      </c>
    </row>
    <row r="55" spans="1:13" ht="102" x14ac:dyDescent="0.25">
      <c r="A55" s="7"/>
      <c r="B55" s="7"/>
      <c r="C55" s="17" t="s">
        <v>65</v>
      </c>
      <c r="D55" s="18">
        <v>614787.18999999994</v>
      </c>
      <c r="E55" s="19">
        <v>614787.18999999994</v>
      </c>
      <c r="F55" s="20">
        <v>614787.18999999994</v>
      </c>
      <c r="G55" s="18">
        <v>0</v>
      </c>
      <c r="H55" s="19">
        <v>0</v>
      </c>
      <c r="I55" s="20">
        <v>0</v>
      </c>
      <c r="J55" s="18">
        <v>0</v>
      </c>
      <c r="K55" s="19">
        <v>0</v>
      </c>
      <c r="L55" s="20">
        <v>0</v>
      </c>
      <c r="M55" s="21" t="s">
        <v>266</v>
      </c>
    </row>
    <row r="56" spans="1:13" ht="23.25" customHeight="1" x14ac:dyDescent="0.25">
      <c r="A56" s="7"/>
      <c r="B56" s="28" t="s">
        <v>12</v>
      </c>
      <c r="C56" s="33"/>
      <c r="D56" s="22">
        <f>SUM(D50:D55)</f>
        <v>1980575.9470000002</v>
      </c>
      <c r="E56" s="23">
        <f t="shared" ref="E56:F56" si="18">SUM(E50:E55)</f>
        <v>552205.36999999988</v>
      </c>
      <c r="F56" s="24">
        <f t="shared" si="18"/>
        <v>1921894.1270000001</v>
      </c>
      <c r="G56" s="22">
        <f>SUM(G50:G55)</f>
        <v>225000</v>
      </c>
      <c r="H56" s="23">
        <f t="shared" ref="H56" si="19">SUM(H50:H55)</f>
        <v>0</v>
      </c>
      <c r="I56" s="24">
        <f t="shared" ref="I56" si="20">SUM(I50:I55)</f>
        <v>225000</v>
      </c>
      <c r="J56" s="22">
        <f>SUM(J50:J55)</f>
        <v>225000</v>
      </c>
      <c r="K56" s="23">
        <f t="shared" ref="K56" si="21">SUM(K50:K55)</f>
        <v>0</v>
      </c>
      <c r="L56" s="24">
        <f t="shared" ref="L56" si="22">SUM(L50:L55)</f>
        <v>225000</v>
      </c>
      <c r="M56" s="12"/>
    </row>
    <row r="57" spans="1:13" ht="89.25" customHeight="1" x14ac:dyDescent="0.25">
      <c r="A57" s="27"/>
      <c r="B57" s="3" t="s">
        <v>15</v>
      </c>
      <c r="C57" s="13" t="s">
        <v>60</v>
      </c>
      <c r="D57" s="14">
        <v>151933.57999999999</v>
      </c>
      <c r="E57" s="15">
        <v>-67000</v>
      </c>
      <c r="F57" s="16">
        <v>84933.579999999987</v>
      </c>
      <c r="G57" s="14">
        <v>180000</v>
      </c>
      <c r="H57" s="15">
        <v>0</v>
      </c>
      <c r="I57" s="16">
        <v>180000</v>
      </c>
      <c r="J57" s="14">
        <v>180000</v>
      </c>
      <c r="K57" s="15">
        <v>0</v>
      </c>
      <c r="L57" s="16">
        <v>180000</v>
      </c>
      <c r="M57" s="21" t="s">
        <v>252</v>
      </c>
    </row>
    <row r="58" spans="1:13" ht="21.75" customHeight="1" x14ac:dyDescent="0.25">
      <c r="A58" s="27"/>
      <c r="B58" s="28" t="s">
        <v>12</v>
      </c>
      <c r="C58" s="28"/>
      <c r="D58" s="22">
        <v>151933.57999999999</v>
      </c>
      <c r="E58" s="23">
        <v>-67000</v>
      </c>
      <c r="F58" s="24">
        <v>84933.579999999987</v>
      </c>
      <c r="G58" s="22">
        <v>180000</v>
      </c>
      <c r="H58" s="23">
        <v>0</v>
      </c>
      <c r="I58" s="24">
        <v>180000</v>
      </c>
      <c r="J58" s="22">
        <v>180000</v>
      </c>
      <c r="K58" s="23">
        <v>0</v>
      </c>
      <c r="L58" s="24">
        <v>180000</v>
      </c>
      <c r="M58" s="21"/>
    </row>
    <row r="59" spans="1:13" ht="23.25" customHeight="1" x14ac:dyDescent="0.25">
      <c r="A59" s="28" t="s">
        <v>66</v>
      </c>
      <c r="B59" s="28"/>
      <c r="C59" s="28"/>
      <c r="D59" s="22">
        <f>D56+D58+D49+D46+D36+D32+D24+D9</f>
        <v>5151784.6570000006</v>
      </c>
      <c r="E59" s="23">
        <f t="shared" ref="E59:L59" si="23">E56+E58+E49+E46+E36+E32+E24+E9</f>
        <v>982780.8899999999</v>
      </c>
      <c r="F59" s="24">
        <f t="shared" si="23"/>
        <v>5523678.3569999998</v>
      </c>
      <c r="G59" s="22">
        <f t="shared" si="23"/>
        <v>2399008.2799999998</v>
      </c>
      <c r="H59" s="23">
        <f t="shared" si="23"/>
        <v>0</v>
      </c>
      <c r="I59" s="24">
        <f t="shared" si="23"/>
        <v>2399008.2799999998</v>
      </c>
      <c r="J59" s="22">
        <f t="shared" si="23"/>
        <v>3023368.1199999996</v>
      </c>
      <c r="K59" s="23">
        <f t="shared" si="23"/>
        <v>-1.4551915228366852E-11</v>
      </c>
      <c r="L59" s="24">
        <f t="shared" si="23"/>
        <v>3023368.12</v>
      </c>
      <c r="M59" s="21"/>
    </row>
    <row r="60" spans="1:13" ht="76.5" x14ac:dyDescent="0.25">
      <c r="A60" s="8" t="s">
        <v>6</v>
      </c>
      <c r="B60" s="8" t="s">
        <v>5</v>
      </c>
      <c r="C60" s="13" t="s">
        <v>67</v>
      </c>
      <c r="D60" s="14">
        <v>78000</v>
      </c>
      <c r="E60" s="15">
        <v>-21524.55</v>
      </c>
      <c r="F60" s="16">
        <v>56475.45</v>
      </c>
      <c r="G60" s="14">
        <v>78000</v>
      </c>
      <c r="H60" s="15">
        <v>0</v>
      </c>
      <c r="I60" s="16">
        <v>78000</v>
      </c>
      <c r="J60" s="14">
        <v>78000</v>
      </c>
      <c r="K60" s="15">
        <v>0</v>
      </c>
      <c r="L60" s="16">
        <v>78000</v>
      </c>
      <c r="M60" s="12" t="s">
        <v>248</v>
      </c>
    </row>
    <row r="61" spans="1:13" ht="51" x14ac:dyDescent="0.25">
      <c r="A61" s="7"/>
      <c r="B61" s="7"/>
      <c r="C61" s="13" t="s">
        <v>68</v>
      </c>
      <c r="D61" s="18">
        <v>111865.3</v>
      </c>
      <c r="E61" s="19">
        <v>-2733.05</v>
      </c>
      <c r="F61" s="20">
        <v>109132.25</v>
      </c>
      <c r="G61" s="18">
        <v>88000</v>
      </c>
      <c r="H61" s="19">
        <v>0</v>
      </c>
      <c r="I61" s="20">
        <v>88000</v>
      </c>
      <c r="J61" s="18">
        <v>88000</v>
      </c>
      <c r="K61" s="19">
        <v>0</v>
      </c>
      <c r="L61" s="20">
        <v>88000</v>
      </c>
      <c r="M61" s="21" t="s">
        <v>208</v>
      </c>
    </row>
    <row r="62" spans="1:13" ht="18" customHeight="1" x14ac:dyDescent="0.25">
      <c r="A62" s="7"/>
      <c r="B62" s="28" t="s">
        <v>12</v>
      </c>
      <c r="C62" s="28"/>
      <c r="D62" s="22">
        <f>SUM(D60:D61)</f>
        <v>189865.3</v>
      </c>
      <c r="E62" s="23">
        <f t="shared" ref="E62:F62" si="24">SUM(E60:E61)</f>
        <v>-24257.599999999999</v>
      </c>
      <c r="F62" s="24">
        <f t="shared" si="24"/>
        <v>165607.70000000001</v>
      </c>
      <c r="G62" s="22">
        <f>SUM(G60:G61)</f>
        <v>166000</v>
      </c>
      <c r="H62" s="23">
        <f t="shared" ref="H62" si="25">SUM(H60:H61)</f>
        <v>0</v>
      </c>
      <c r="I62" s="24">
        <f t="shared" ref="I62" si="26">SUM(I60:I61)</f>
        <v>166000</v>
      </c>
      <c r="J62" s="22">
        <f>SUM(J60:J61)</f>
        <v>166000</v>
      </c>
      <c r="K62" s="23">
        <f t="shared" ref="K62" si="27">SUM(K60:K61)</f>
        <v>0</v>
      </c>
      <c r="L62" s="24">
        <f t="shared" ref="L62" si="28">SUM(L60:L61)</f>
        <v>166000</v>
      </c>
      <c r="M62" s="12"/>
    </row>
    <row r="63" spans="1:13" ht="20.25" customHeight="1" x14ac:dyDescent="0.25">
      <c r="A63" s="28" t="s">
        <v>69</v>
      </c>
      <c r="B63" s="28"/>
      <c r="C63" s="28"/>
      <c r="D63" s="22">
        <f>D62</f>
        <v>189865.3</v>
      </c>
      <c r="E63" s="23">
        <f t="shared" ref="E63:L63" si="29">E62</f>
        <v>-24257.599999999999</v>
      </c>
      <c r="F63" s="24">
        <f t="shared" si="29"/>
        <v>165607.70000000001</v>
      </c>
      <c r="G63" s="22">
        <f t="shared" si="29"/>
        <v>166000</v>
      </c>
      <c r="H63" s="23">
        <f t="shared" si="29"/>
        <v>0</v>
      </c>
      <c r="I63" s="24">
        <f t="shared" si="29"/>
        <v>166000</v>
      </c>
      <c r="J63" s="22">
        <f t="shared" si="29"/>
        <v>166000</v>
      </c>
      <c r="K63" s="23">
        <f t="shared" si="29"/>
        <v>0</v>
      </c>
      <c r="L63" s="24">
        <f t="shared" si="29"/>
        <v>166000</v>
      </c>
      <c r="M63" s="12"/>
    </row>
    <row r="64" spans="1:13" ht="165.75" x14ac:dyDescent="0.25">
      <c r="A64" s="3" t="s">
        <v>7</v>
      </c>
      <c r="B64" s="3" t="s">
        <v>3</v>
      </c>
      <c r="C64" s="13" t="s">
        <v>71</v>
      </c>
      <c r="D64" s="18">
        <v>0</v>
      </c>
      <c r="E64" s="19">
        <v>0</v>
      </c>
      <c r="F64" s="20">
        <v>0</v>
      </c>
      <c r="G64" s="18">
        <v>42350</v>
      </c>
      <c r="H64" s="19">
        <v>-2500</v>
      </c>
      <c r="I64" s="20">
        <v>39850</v>
      </c>
      <c r="J64" s="18">
        <v>70000</v>
      </c>
      <c r="K64" s="19">
        <v>0</v>
      </c>
      <c r="L64" s="20">
        <v>70000</v>
      </c>
      <c r="M64" s="21" t="s">
        <v>234</v>
      </c>
    </row>
    <row r="65" spans="1:13" ht="63.75" x14ac:dyDescent="0.25">
      <c r="A65" s="7"/>
      <c r="B65" s="7"/>
      <c r="C65" s="17" t="s">
        <v>70</v>
      </c>
      <c r="D65" s="14">
        <v>100000</v>
      </c>
      <c r="E65" s="15">
        <v>-2500</v>
      </c>
      <c r="F65" s="16">
        <v>97500</v>
      </c>
      <c r="G65" s="14">
        <v>0</v>
      </c>
      <c r="H65" s="15">
        <v>2500</v>
      </c>
      <c r="I65" s="16">
        <v>2500</v>
      </c>
      <c r="J65" s="14">
        <v>0</v>
      </c>
      <c r="K65" s="15">
        <v>0</v>
      </c>
      <c r="L65" s="16">
        <v>0</v>
      </c>
      <c r="M65" s="12" t="s">
        <v>233</v>
      </c>
    </row>
    <row r="66" spans="1:13" ht="15" customHeight="1" x14ac:dyDescent="0.25">
      <c r="A66" s="7"/>
      <c r="B66" s="28" t="s">
        <v>12</v>
      </c>
      <c r="C66" s="28"/>
      <c r="D66" s="22">
        <v>110339.74</v>
      </c>
      <c r="E66" s="23">
        <v>-2500</v>
      </c>
      <c r="F66" s="24">
        <v>107839.74</v>
      </c>
      <c r="G66" s="22">
        <v>100000</v>
      </c>
      <c r="H66" s="23">
        <v>0</v>
      </c>
      <c r="I66" s="24">
        <v>100000</v>
      </c>
      <c r="J66" s="22">
        <v>100000</v>
      </c>
      <c r="K66" s="23">
        <v>0</v>
      </c>
      <c r="L66" s="24">
        <v>100000</v>
      </c>
      <c r="M66" s="12"/>
    </row>
    <row r="67" spans="1:13" ht="63.75" x14ac:dyDescent="0.25">
      <c r="A67" s="7"/>
      <c r="B67" s="3" t="s">
        <v>8</v>
      </c>
      <c r="C67" s="13" t="s">
        <v>80</v>
      </c>
      <c r="D67" s="18">
        <v>8220.27</v>
      </c>
      <c r="E67" s="19">
        <v>-3024</v>
      </c>
      <c r="F67" s="20">
        <v>5196.2700000000004</v>
      </c>
      <c r="G67" s="18">
        <v>1000</v>
      </c>
      <c r="H67" s="19">
        <v>0</v>
      </c>
      <c r="I67" s="20">
        <v>1000</v>
      </c>
      <c r="J67" s="18">
        <v>1000</v>
      </c>
      <c r="K67" s="19">
        <v>0</v>
      </c>
      <c r="L67" s="20">
        <v>1000</v>
      </c>
      <c r="M67" s="21" t="s">
        <v>235</v>
      </c>
    </row>
    <row r="68" spans="1:13" ht="63.75" x14ac:dyDescent="0.25">
      <c r="A68" s="7"/>
      <c r="B68" s="7"/>
      <c r="C68" s="17" t="s">
        <v>86</v>
      </c>
      <c r="D68" s="14">
        <v>0</v>
      </c>
      <c r="E68" s="15">
        <v>0</v>
      </c>
      <c r="F68" s="16">
        <v>0</v>
      </c>
      <c r="G68" s="14">
        <v>100</v>
      </c>
      <c r="H68" s="15">
        <v>0</v>
      </c>
      <c r="I68" s="16">
        <v>100</v>
      </c>
      <c r="J68" s="14">
        <v>1000</v>
      </c>
      <c r="K68" s="15">
        <v>-900</v>
      </c>
      <c r="L68" s="16">
        <v>100</v>
      </c>
      <c r="M68" s="12" t="s">
        <v>236</v>
      </c>
    </row>
    <row r="69" spans="1:13" ht="38.25" x14ac:dyDescent="0.25">
      <c r="A69" s="7"/>
      <c r="B69" s="7"/>
      <c r="C69" s="13" t="s">
        <v>87</v>
      </c>
      <c r="D69" s="18">
        <v>0</v>
      </c>
      <c r="E69" s="19">
        <v>0</v>
      </c>
      <c r="F69" s="20">
        <v>0</v>
      </c>
      <c r="G69" s="18">
        <v>1000</v>
      </c>
      <c r="H69" s="19">
        <v>-1000</v>
      </c>
      <c r="I69" s="20">
        <v>0</v>
      </c>
      <c r="J69" s="18">
        <v>1000</v>
      </c>
      <c r="K69" s="19">
        <v>-1000</v>
      </c>
      <c r="L69" s="20">
        <v>0</v>
      </c>
      <c r="M69" s="21" t="s">
        <v>236</v>
      </c>
    </row>
    <row r="70" spans="1:13" ht="51" x14ac:dyDescent="0.25">
      <c r="A70" s="7"/>
      <c r="B70" s="7"/>
      <c r="C70" s="17" t="s">
        <v>88</v>
      </c>
      <c r="D70" s="14">
        <v>0</v>
      </c>
      <c r="E70" s="15">
        <v>0</v>
      </c>
      <c r="F70" s="16">
        <v>0</v>
      </c>
      <c r="G70" s="14">
        <v>100</v>
      </c>
      <c r="H70" s="15">
        <v>-100</v>
      </c>
      <c r="I70" s="16">
        <v>0</v>
      </c>
      <c r="J70" s="14">
        <v>100</v>
      </c>
      <c r="K70" s="15">
        <v>-100</v>
      </c>
      <c r="L70" s="16">
        <v>0</v>
      </c>
      <c r="M70" s="21" t="s">
        <v>236</v>
      </c>
    </row>
    <row r="71" spans="1:13" ht="89.25" x14ac:dyDescent="0.25">
      <c r="A71" s="7"/>
      <c r="B71" s="7"/>
      <c r="C71" s="13" t="s">
        <v>94</v>
      </c>
      <c r="D71" s="18">
        <v>0</v>
      </c>
      <c r="E71" s="19">
        <v>4268.07</v>
      </c>
      <c r="F71" s="20">
        <v>4268.07</v>
      </c>
      <c r="G71" s="18">
        <v>1000</v>
      </c>
      <c r="H71" s="19">
        <v>20000</v>
      </c>
      <c r="I71" s="20">
        <v>21000</v>
      </c>
      <c r="J71" s="18">
        <v>1000</v>
      </c>
      <c r="K71" s="19">
        <v>0</v>
      </c>
      <c r="L71" s="20">
        <v>16000</v>
      </c>
      <c r="M71" s="12" t="s">
        <v>237</v>
      </c>
    </row>
    <row r="72" spans="1:13" ht="76.5" x14ac:dyDescent="0.25">
      <c r="A72" s="7"/>
      <c r="B72" s="7"/>
      <c r="C72" s="17" t="s">
        <v>77</v>
      </c>
      <c r="D72" s="18">
        <v>5546.3</v>
      </c>
      <c r="E72" s="19">
        <v>-5546.3</v>
      </c>
      <c r="F72" s="20">
        <v>0</v>
      </c>
      <c r="G72" s="18">
        <v>130803.85</v>
      </c>
      <c r="H72" s="19">
        <v>-31641.91</v>
      </c>
      <c r="I72" s="20">
        <v>99161.94</v>
      </c>
      <c r="J72" s="18">
        <v>34170.6</v>
      </c>
      <c r="K72" s="19">
        <v>0</v>
      </c>
      <c r="L72" s="20">
        <v>34170.6</v>
      </c>
      <c r="M72" s="21" t="s">
        <v>238</v>
      </c>
    </row>
    <row r="73" spans="1:13" ht="114.75" x14ac:dyDescent="0.25">
      <c r="A73" s="7"/>
      <c r="B73" s="7"/>
      <c r="C73" s="17" t="s">
        <v>93</v>
      </c>
      <c r="D73" s="14">
        <v>451256.98</v>
      </c>
      <c r="E73" s="15">
        <v>40.770000000000003</v>
      </c>
      <c r="F73" s="16">
        <v>451297.75</v>
      </c>
      <c r="G73" s="14">
        <v>248461.3</v>
      </c>
      <c r="H73" s="15">
        <v>0</v>
      </c>
      <c r="I73" s="16">
        <v>248461.3</v>
      </c>
      <c r="J73" s="14">
        <v>0</v>
      </c>
      <c r="K73" s="15">
        <v>0</v>
      </c>
      <c r="L73" s="16">
        <v>0</v>
      </c>
      <c r="M73" s="12" t="s">
        <v>239</v>
      </c>
    </row>
    <row r="74" spans="1:13" ht="79.5" customHeight="1" x14ac:dyDescent="0.25">
      <c r="A74" s="7"/>
      <c r="B74" s="7"/>
      <c r="C74" s="13" t="s">
        <v>89</v>
      </c>
      <c r="D74" s="14">
        <v>211636.08000000002</v>
      </c>
      <c r="E74" s="15">
        <v>251685.6</v>
      </c>
      <c r="F74" s="16">
        <v>463321.68000000005</v>
      </c>
      <c r="G74" s="14">
        <v>676531</v>
      </c>
      <c r="H74" s="15">
        <v>0</v>
      </c>
      <c r="I74" s="16">
        <v>676531</v>
      </c>
      <c r="J74" s="14">
        <v>743937</v>
      </c>
      <c r="K74" s="15">
        <v>0</v>
      </c>
      <c r="L74" s="16">
        <v>743937</v>
      </c>
      <c r="M74" s="21" t="s">
        <v>267</v>
      </c>
    </row>
    <row r="75" spans="1:13" ht="76.5" x14ac:dyDescent="0.25">
      <c r="A75" s="7"/>
      <c r="B75" s="7"/>
      <c r="C75" s="13" t="s">
        <v>83</v>
      </c>
      <c r="D75" s="18">
        <v>2774.21</v>
      </c>
      <c r="E75" s="19">
        <v>199500</v>
      </c>
      <c r="F75" s="20">
        <v>2274.21</v>
      </c>
      <c r="G75" s="18">
        <v>326000</v>
      </c>
      <c r="H75" s="19">
        <v>0</v>
      </c>
      <c r="I75" s="20">
        <v>326000</v>
      </c>
      <c r="J75" s="18">
        <v>571000</v>
      </c>
      <c r="K75" s="19">
        <v>0</v>
      </c>
      <c r="L75" s="20">
        <v>571000</v>
      </c>
      <c r="M75" s="21" t="s">
        <v>267</v>
      </c>
    </row>
    <row r="76" spans="1:13" ht="153" x14ac:dyDescent="0.25">
      <c r="A76" s="7"/>
      <c r="B76" s="7"/>
      <c r="C76" s="17" t="s">
        <v>73</v>
      </c>
      <c r="D76" s="14">
        <v>234516.69</v>
      </c>
      <c r="E76" s="19">
        <v>102571.28</v>
      </c>
      <c r="F76" s="16">
        <v>222087.97</v>
      </c>
      <c r="G76" s="14">
        <v>287140</v>
      </c>
      <c r="H76" s="15">
        <v>0</v>
      </c>
      <c r="I76" s="16">
        <v>287140</v>
      </c>
      <c r="J76" s="14">
        <v>690541.68</v>
      </c>
      <c r="K76" s="15">
        <v>0</v>
      </c>
      <c r="L76" s="16">
        <v>690541.68</v>
      </c>
      <c r="M76" s="21" t="s">
        <v>267</v>
      </c>
    </row>
    <row r="77" spans="1:13" ht="140.25" x14ac:dyDescent="0.25">
      <c r="A77" s="7"/>
      <c r="B77" s="7"/>
      <c r="C77" s="13" t="s">
        <v>72</v>
      </c>
      <c r="D77" s="18">
        <v>154462.07999999999</v>
      </c>
      <c r="E77" s="19">
        <v>-36505.46</v>
      </c>
      <c r="F77" s="20">
        <v>117956.62</v>
      </c>
      <c r="G77" s="18">
        <v>184693.69</v>
      </c>
      <c r="H77" s="19">
        <v>0</v>
      </c>
      <c r="I77" s="20">
        <v>184693.69</v>
      </c>
      <c r="J77" s="18">
        <v>477401.12</v>
      </c>
      <c r="K77" s="19">
        <v>0</v>
      </c>
      <c r="L77" s="20">
        <v>477401.12</v>
      </c>
      <c r="M77" s="12" t="s">
        <v>240</v>
      </c>
    </row>
    <row r="78" spans="1:13" ht="51" x14ac:dyDescent="0.25">
      <c r="A78" s="7"/>
      <c r="B78" s="7"/>
      <c r="C78" s="17" t="s">
        <v>79</v>
      </c>
      <c r="D78" s="18">
        <v>19650</v>
      </c>
      <c r="E78" s="19">
        <v>-3419.26</v>
      </c>
      <c r="F78" s="20">
        <v>16230.74</v>
      </c>
      <c r="G78" s="18">
        <v>10000</v>
      </c>
      <c r="H78" s="19">
        <v>5000</v>
      </c>
      <c r="I78" s="20">
        <v>15000</v>
      </c>
      <c r="J78" s="18">
        <v>15000</v>
      </c>
      <c r="K78" s="19">
        <v>0</v>
      </c>
      <c r="L78" s="20">
        <v>15000</v>
      </c>
      <c r="M78" s="12" t="s">
        <v>238</v>
      </c>
    </row>
    <row r="79" spans="1:13" ht="51" x14ac:dyDescent="0.25">
      <c r="A79" s="7"/>
      <c r="B79" s="7"/>
      <c r="C79" s="13" t="s">
        <v>78</v>
      </c>
      <c r="D79" s="14">
        <v>44694.04</v>
      </c>
      <c r="E79" s="15">
        <v>-3607.18</v>
      </c>
      <c r="F79" s="16">
        <v>41086.86</v>
      </c>
      <c r="G79" s="14">
        <v>10000</v>
      </c>
      <c r="H79" s="15">
        <v>9850</v>
      </c>
      <c r="I79" s="16">
        <v>19850</v>
      </c>
      <c r="J79" s="14">
        <v>15000</v>
      </c>
      <c r="K79" s="15">
        <v>0</v>
      </c>
      <c r="L79" s="16">
        <v>26040</v>
      </c>
      <c r="M79" s="21" t="s">
        <v>238</v>
      </c>
    </row>
    <row r="80" spans="1:13" ht="38.25" x14ac:dyDescent="0.25">
      <c r="A80" s="7"/>
      <c r="B80" s="7"/>
      <c r="C80" s="17" t="s">
        <v>82</v>
      </c>
      <c r="D80" s="18">
        <v>41652.229999999996</v>
      </c>
      <c r="E80" s="19">
        <v>-1490.4</v>
      </c>
      <c r="F80" s="20">
        <v>40161.829999999994</v>
      </c>
      <c r="G80" s="18">
        <v>0</v>
      </c>
      <c r="H80" s="19">
        <v>0</v>
      </c>
      <c r="I80" s="20">
        <v>0</v>
      </c>
      <c r="J80" s="18">
        <v>0</v>
      </c>
      <c r="K80" s="19">
        <v>0</v>
      </c>
      <c r="L80" s="20">
        <v>0</v>
      </c>
      <c r="M80" s="12" t="s">
        <v>241</v>
      </c>
    </row>
    <row r="81" spans="1:13" ht="344.25" x14ac:dyDescent="0.25">
      <c r="A81" s="7"/>
      <c r="B81" s="7"/>
      <c r="C81" s="13" t="s">
        <v>90</v>
      </c>
      <c r="D81" s="14">
        <v>0</v>
      </c>
      <c r="E81" s="15">
        <v>0</v>
      </c>
      <c r="F81" s="16">
        <v>0</v>
      </c>
      <c r="G81" s="14">
        <v>27609.45</v>
      </c>
      <c r="H81" s="15">
        <v>1133.1199999999999</v>
      </c>
      <c r="I81" s="16">
        <v>28742.57</v>
      </c>
      <c r="J81" s="14">
        <v>0</v>
      </c>
      <c r="K81" s="15">
        <v>0</v>
      </c>
      <c r="L81" s="16">
        <v>0</v>
      </c>
      <c r="M81" s="12" t="s">
        <v>242</v>
      </c>
    </row>
    <row r="82" spans="1:13" ht="89.25" x14ac:dyDescent="0.25">
      <c r="A82" s="7"/>
      <c r="B82" s="7"/>
      <c r="C82" s="13" t="s">
        <v>84</v>
      </c>
      <c r="D82" s="18">
        <v>3185.17</v>
      </c>
      <c r="E82" s="19">
        <v>-244</v>
      </c>
      <c r="F82" s="20">
        <v>2941.17</v>
      </c>
      <c r="G82" s="18">
        <v>0</v>
      </c>
      <c r="H82" s="19">
        <v>0</v>
      </c>
      <c r="I82" s="20">
        <v>0</v>
      </c>
      <c r="J82" s="18">
        <v>0</v>
      </c>
      <c r="K82" s="19">
        <v>0</v>
      </c>
      <c r="L82" s="20">
        <v>0</v>
      </c>
      <c r="M82" s="12" t="s">
        <v>243</v>
      </c>
    </row>
    <row r="83" spans="1:13" ht="134.25" customHeight="1" x14ac:dyDescent="0.25">
      <c r="A83" s="7"/>
      <c r="B83" s="7"/>
      <c r="C83" s="17" t="s">
        <v>95</v>
      </c>
      <c r="D83" s="18">
        <v>15591.91</v>
      </c>
      <c r="E83" s="19">
        <v>6261.06</v>
      </c>
      <c r="F83" s="20">
        <v>21852.97</v>
      </c>
      <c r="G83" s="18">
        <v>0</v>
      </c>
      <c r="H83" s="19">
        <v>0</v>
      </c>
      <c r="I83" s="20">
        <v>0</v>
      </c>
      <c r="J83" s="18">
        <v>0</v>
      </c>
      <c r="K83" s="19">
        <v>0</v>
      </c>
      <c r="L83" s="20">
        <v>0</v>
      </c>
      <c r="M83" s="12" t="s">
        <v>244</v>
      </c>
    </row>
    <row r="84" spans="1:13" ht="135.75" customHeight="1" x14ac:dyDescent="0.25">
      <c r="A84" s="7"/>
      <c r="B84" s="7"/>
      <c r="C84" s="17" t="s">
        <v>75</v>
      </c>
      <c r="D84" s="14">
        <v>9417.2900000000009</v>
      </c>
      <c r="E84" s="15">
        <v>-9417.2900000000009</v>
      </c>
      <c r="F84" s="16">
        <v>0</v>
      </c>
      <c r="G84" s="14">
        <v>0</v>
      </c>
      <c r="H84" s="15">
        <v>9417.2900000000009</v>
      </c>
      <c r="I84" s="16">
        <v>9417.2900000000009</v>
      </c>
      <c r="J84" s="14">
        <v>0</v>
      </c>
      <c r="K84" s="15">
        <v>0</v>
      </c>
      <c r="L84" s="16">
        <v>0</v>
      </c>
      <c r="M84" s="21" t="s">
        <v>210</v>
      </c>
    </row>
    <row r="85" spans="1:13" ht="102" x14ac:dyDescent="0.25">
      <c r="A85" s="7"/>
      <c r="B85" s="7"/>
      <c r="C85" s="13" t="s">
        <v>74</v>
      </c>
      <c r="D85" s="18">
        <v>71126.350000000006</v>
      </c>
      <c r="E85" s="19">
        <v>-11937.61</v>
      </c>
      <c r="F85" s="20">
        <v>59188.740000000005</v>
      </c>
      <c r="G85" s="18">
        <v>0</v>
      </c>
      <c r="H85" s="19">
        <v>11937.58</v>
      </c>
      <c r="I85" s="20">
        <v>11937.58</v>
      </c>
      <c r="J85" s="18">
        <v>0</v>
      </c>
      <c r="K85" s="19">
        <v>0</v>
      </c>
      <c r="L85" s="20">
        <v>0</v>
      </c>
      <c r="M85" s="21" t="s">
        <v>210</v>
      </c>
    </row>
    <row r="86" spans="1:13" ht="140.25" x14ac:dyDescent="0.25">
      <c r="A86" s="7"/>
      <c r="B86" s="7"/>
      <c r="C86" s="13" t="s">
        <v>81</v>
      </c>
      <c r="D86" s="14">
        <v>45878.74</v>
      </c>
      <c r="E86" s="15">
        <v>-2293.94</v>
      </c>
      <c r="F86" s="16">
        <v>43584.799999999996</v>
      </c>
      <c r="G86" s="14">
        <v>0</v>
      </c>
      <c r="H86" s="15">
        <v>2293.94</v>
      </c>
      <c r="I86" s="16">
        <v>2293.94</v>
      </c>
      <c r="J86" s="14">
        <v>0</v>
      </c>
      <c r="K86" s="15">
        <v>0</v>
      </c>
      <c r="L86" s="16">
        <v>0</v>
      </c>
      <c r="M86" s="12" t="s">
        <v>245</v>
      </c>
    </row>
    <row r="87" spans="1:13" ht="76.5" x14ac:dyDescent="0.25">
      <c r="A87" s="7"/>
      <c r="B87" s="7"/>
      <c r="C87" s="17" t="s">
        <v>85</v>
      </c>
      <c r="D87" s="18">
        <v>425</v>
      </c>
      <c r="E87" s="19">
        <v>-143.22</v>
      </c>
      <c r="F87" s="20">
        <v>281.77999999999997</v>
      </c>
      <c r="G87" s="18">
        <v>5546.3</v>
      </c>
      <c r="H87" s="19">
        <v>-1870.52</v>
      </c>
      <c r="I87" s="20">
        <v>3675.78</v>
      </c>
      <c r="J87" s="18">
        <v>0</v>
      </c>
      <c r="K87" s="19">
        <v>0</v>
      </c>
      <c r="L87" s="20">
        <v>0</v>
      </c>
      <c r="M87" s="21" t="s">
        <v>208</v>
      </c>
    </row>
    <row r="88" spans="1:13" ht="89.25" x14ac:dyDescent="0.25">
      <c r="A88" s="7"/>
      <c r="B88" s="7"/>
      <c r="C88" s="17" t="s">
        <v>76</v>
      </c>
      <c r="D88" s="18">
        <v>8730.5</v>
      </c>
      <c r="E88" s="19">
        <v>-8730.5</v>
      </c>
      <c r="F88" s="20">
        <v>0</v>
      </c>
      <c r="G88" s="18">
        <v>0</v>
      </c>
      <c r="H88" s="19">
        <v>8730.5</v>
      </c>
      <c r="I88" s="20">
        <v>8730.5</v>
      </c>
      <c r="J88" s="18">
        <v>0</v>
      </c>
      <c r="K88" s="19">
        <v>0</v>
      </c>
      <c r="L88" s="20">
        <v>0</v>
      </c>
      <c r="M88" s="21" t="s">
        <v>246</v>
      </c>
    </row>
    <row r="89" spans="1:13" ht="178.5" x14ac:dyDescent="0.25">
      <c r="A89" s="7"/>
      <c r="B89" s="7"/>
      <c r="C89" s="13" t="s">
        <v>91</v>
      </c>
      <c r="D89" s="14">
        <v>0</v>
      </c>
      <c r="E89" s="15">
        <v>0</v>
      </c>
      <c r="F89" s="16">
        <v>0</v>
      </c>
      <c r="G89" s="14">
        <v>0</v>
      </c>
      <c r="H89" s="15">
        <v>40000</v>
      </c>
      <c r="I89" s="16">
        <v>40000</v>
      </c>
      <c r="J89" s="14">
        <v>0</v>
      </c>
      <c r="K89" s="15">
        <v>0</v>
      </c>
      <c r="L89" s="16">
        <v>0</v>
      </c>
      <c r="M89" s="12" t="s">
        <v>247</v>
      </c>
    </row>
    <row r="90" spans="1:13" ht="89.25" x14ac:dyDescent="0.25">
      <c r="A90" s="7"/>
      <c r="B90" s="7"/>
      <c r="C90" s="17" t="s">
        <v>92</v>
      </c>
      <c r="D90" s="18">
        <v>0</v>
      </c>
      <c r="E90" s="19">
        <v>0</v>
      </c>
      <c r="F90" s="20">
        <v>0</v>
      </c>
      <c r="G90" s="18">
        <v>0</v>
      </c>
      <c r="H90" s="19">
        <v>40000</v>
      </c>
      <c r="I90" s="20">
        <v>40000</v>
      </c>
      <c r="J90" s="18">
        <v>0</v>
      </c>
      <c r="K90" s="19">
        <v>0</v>
      </c>
      <c r="L90" s="20">
        <v>0</v>
      </c>
      <c r="M90" s="21" t="s">
        <v>247</v>
      </c>
    </row>
    <row r="91" spans="1:13" x14ac:dyDescent="0.25">
      <c r="A91" s="7"/>
      <c r="B91" s="29" t="s">
        <v>12</v>
      </c>
      <c r="C91" s="29"/>
      <c r="D91" s="22">
        <f t="shared" ref="D91:L91" si="30">SUM(D67:D90)</f>
        <v>1328763.8400000001</v>
      </c>
      <c r="E91" s="23">
        <f t="shared" si="30"/>
        <v>477967.62000000005</v>
      </c>
      <c r="F91" s="24">
        <f t="shared" si="30"/>
        <v>1491731.46</v>
      </c>
      <c r="G91" s="22">
        <f t="shared" si="30"/>
        <v>1909985.5899999999</v>
      </c>
      <c r="H91" s="23">
        <f t="shared" si="30"/>
        <v>113750</v>
      </c>
      <c r="I91" s="24">
        <f t="shared" si="30"/>
        <v>2023735.59</v>
      </c>
      <c r="J91" s="22">
        <f t="shared" si="30"/>
        <v>2551150.4000000004</v>
      </c>
      <c r="K91" s="23">
        <f t="shared" si="30"/>
        <v>-2000</v>
      </c>
      <c r="L91" s="24">
        <f t="shared" si="30"/>
        <v>2575190.4000000004</v>
      </c>
      <c r="M91" s="12"/>
    </row>
    <row r="92" spans="1:13" ht="26.25" customHeight="1" x14ac:dyDescent="0.25">
      <c r="A92" s="28" t="s">
        <v>96</v>
      </c>
      <c r="B92" s="28"/>
      <c r="C92" s="28"/>
      <c r="D92" s="22">
        <f t="shared" ref="D92:L92" si="31">D91+D66</f>
        <v>1439103.58</v>
      </c>
      <c r="E92" s="23">
        <f t="shared" si="31"/>
        <v>475467.62000000005</v>
      </c>
      <c r="F92" s="24">
        <f t="shared" si="31"/>
        <v>1599571.2</v>
      </c>
      <c r="G92" s="22">
        <f t="shared" si="31"/>
        <v>2009985.5899999999</v>
      </c>
      <c r="H92" s="23">
        <f t="shared" si="31"/>
        <v>113750</v>
      </c>
      <c r="I92" s="24">
        <f t="shared" si="31"/>
        <v>2123735.59</v>
      </c>
      <c r="J92" s="22">
        <f t="shared" si="31"/>
        <v>2651150.4000000004</v>
      </c>
      <c r="K92" s="23">
        <f t="shared" si="31"/>
        <v>-2000</v>
      </c>
      <c r="L92" s="24">
        <f t="shared" si="31"/>
        <v>2675190.4000000004</v>
      </c>
      <c r="M92" s="12"/>
    </row>
    <row r="93" spans="1:13" ht="93.75" customHeight="1" x14ac:dyDescent="0.25">
      <c r="A93" s="8" t="s">
        <v>13</v>
      </c>
      <c r="B93" s="8" t="s">
        <v>3</v>
      </c>
      <c r="C93" s="13" t="s">
        <v>97</v>
      </c>
      <c r="D93" s="18">
        <v>45868.74</v>
      </c>
      <c r="E93" s="19">
        <v>-19664.099999999999</v>
      </c>
      <c r="F93" s="20">
        <v>26204.639999999999</v>
      </c>
      <c r="G93" s="18">
        <v>22505.360000000001</v>
      </c>
      <c r="H93" s="19">
        <v>0</v>
      </c>
      <c r="I93" s="20">
        <v>22505.360000000001</v>
      </c>
      <c r="J93" s="18">
        <v>0</v>
      </c>
      <c r="K93" s="19">
        <v>0</v>
      </c>
      <c r="L93" s="20">
        <v>0</v>
      </c>
      <c r="M93" s="21" t="s">
        <v>208</v>
      </c>
    </row>
    <row r="94" spans="1:13" ht="15" customHeight="1" x14ac:dyDescent="0.25">
      <c r="A94" s="7"/>
      <c r="B94" s="28" t="s">
        <v>12</v>
      </c>
      <c r="C94" s="28"/>
      <c r="D94" s="22">
        <f>SUM(D93)</f>
        <v>45868.74</v>
      </c>
      <c r="E94" s="23">
        <f t="shared" ref="E94:F94" si="32">SUM(E93)</f>
        <v>-19664.099999999999</v>
      </c>
      <c r="F94" s="24">
        <f t="shared" si="32"/>
        <v>26204.639999999999</v>
      </c>
      <c r="G94" s="22">
        <f>SUM(G93)</f>
        <v>22505.360000000001</v>
      </c>
      <c r="H94" s="23">
        <f t="shared" ref="H94" si="33">SUM(H93)</f>
        <v>0</v>
      </c>
      <c r="I94" s="24">
        <f t="shared" ref="I94" si="34">SUM(I93)</f>
        <v>22505.360000000001</v>
      </c>
      <c r="J94" s="22">
        <f>SUM(J93)</f>
        <v>0</v>
      </c>
      <c r="K94" s="23">
        <f t="shared" ref="K94" si="35">SUM(K93)</f>
        <v>0</v>
      </c>
      <c r="L94" s="24">
        <f t="shared" ref="L94" si="36">SUM(L93)</f>
        <v>0</v>
      </c>
      <c r="M94" s="12"/>
    </row>
    <row r="95" spans="1:13" ht="66.75" customHeight="1" x14ac:dyDescent="0.25">
      <c r="A95" s="7"/>
      <c r="B95" s="30" t="s">
        <v>16</v>
      </c>
      <c r="C95" s="13" t="s">
        <v>100</v>
      </c>
      <c r="D95" s="18">
        <v>140835</v>
      </c>
      <c r="E95" s="19">
        <v>-135835</v>
      </c>
      <c r="F95" s="20">
        <v>5000</v>
      </c>
      <c r="G95" s="18">
        <v>103892.92</v>
      </c>
      <c r="H95" s="19">
        <v>0</v>
      </c>
      <c r="I95" s="20">
        <v>103892.92</v>
      </c>
      <c r="J95" s="18">
        <v>93534.71</v>
      </c>
      <c r="K95" s="19">
        <v>0</v>
      </c>
      <c r="L95" s="20">
        <v>93534.71</v>
      </c>
      <c r="M95" s="12" t="s">
        <v>227</v>
      </c>
    </row>
    <row r="96" spans="1:13" ht="51" x14ac:dyDescent="0.25">
      <c r="A96" s="7"/>
      <c r="B96" s="30"/>
      <c r="C96" s="13" t="s">
        <v>105</v>
      </c>
      <c r="D96" s="14">
        <v>26390.92</v>
      </c>
      <c r="E96" s="15">
        <v>-26390.92</v>
      </c>
      <c r="F96" s="16">
        <v>0</v>
      </c>
      <c r="G96" s="14">
        <v>92314.08</v>
      </c>
      <c r="H96" s="15">
        <v>0</v>
      </c>
      <c r="I96" s="16">
        <v>92314.08</v>
      </c>
      <c r="J96" s="14">
        <v>0</v>
      </c>
      <c r="K96" s="15">
        <v>0</v>
      </c>
      <c r="L96" s="16">
        <v>0</v>
      </c>
      <c r="M96" s="12" t="s">
        <v>232</v>
      </c>
    </row>
    <row r="97" spans="1:13" ht="51" x14ac:dyDescent="0.25">
      <c r="A97" s="7"/>
      <c r="B97" s="31"/>
      <c r="C97" s="17" t="s">
        <v>104</v>
      </c>
      <c r="D97" s="18">
        <v>27969.96</v>
      </c>
      <c r="E97" s="19">
        <v>-27969.96</v>
      </c>
      <c r="F97" s="20">
        <v>0</v>
      </c>
      <c r="G97" s="18">
        <v>92030.04</v>
      </c>
      <c r="H97" s="19">
        <v>0</v>
      </c>
      <c r="I97" s="20">
        <v>92030.04</v>
      </c>
      <c r="J97" s="18">
        <v>0</v>
      </c>
      <c r="K97" s="19">
        <v>0</v>
      </c>
      <c r="L97" s="20">
        <v>0</v>
      </c>
      <c r="M97" s="21" t="s">
        <v>232</v>
      </c>
    </row>
    <row r="98" spans="1:13" ht="102" x14ac:dyDescent="0.25">
      <c r="A98" s="7"/>
      <c r="B98" s="7"/>
      <c r="C98" s="13" t="s">
        <v>98</v>
      </c>
      <c r="D98" s="18">
        <v>165009</v>
      </c>
      <c r="E98" s="19">
        <v>-165009</v>
      </c>
      <c r="F98" s="20">
        <v>0</v>
      </c>
      <c r="G98" s="18">
        <v>0</v>
      </c>
      <c r="H98" s="19">
        <v>0</v>
      </c>
      <c r="I98" s="20">
        <v>0</v>
      </c>
      <c r="J98" s="18">
        <v>0</v>
      </c>
      <c r="K98" s="19">
        <v>0</v>
      </c>
      <c r="L98" s="20">
        <v>0</v>
      </c>
      <c r="M98" s="12" t="s">
        <v>228</v>
      </c>
    </row>
    <row r="99" spans="1:13" ht="63.75" x14ac:dyDescent="0.25">
      <c r="A99" s="7"/>
      <c r="B99" s="7"/>
      <c r="C99" s="17" t="s">
        <v>102</v>
      </c>
      <c r="D99" s="14">
        <v>124520.78</v>
      </c>
      <c r="E99" s="15">
        <v>-50819.839999999997</v>
      </c>
      <c r="F99" s="16">
        <v>73700.94</v>
      </c>
      <c r="G99" s="14">
        <v>132953.22</v>
      </c>
      <c r="H99" s="15">
        <v>0</v>
      </c>
      <c r="I99" s="16">
        <v>132953.22</v>
      </c>
      <c r="J99" s="14">
        <v>0</v>
      </c>
      <c r="K99" s="15">
        <v>0</v>
      </c>
      <c r="L99" s="16">
        <v>0</v>
      </c>
      <c r="M99" s="12" t="s">
        <v>229</v>
      </c>
    </row>
    <row r="100" spans="1:13" ht="89.25" x14ac:dyDescent="0.25">
      <c r="A100" s="7"/>
      <c r="B100" s="7"/>
      <c r="C100" s="13" t="s">
        <v>106</v>
      </c>
      <c r="D100" s="18">
        <v>35500</v>
      </c>
      <c r="E100" s="19">
        <v>-20853.8</v>
      </c>
      <c r="F100" s="20">
        <v>14646.2</v>
      </c>
      <c r="G100" s="18">
        <v>0</v>
      </c>
      <c r="H100" s="19">
        <v>0</v>
      </c>
      <c r="I100" s="20">
        <v>0</v>
      </c>
      <c r="J100" s="18">
        <v>0</v>
      </c>
      <c r="K100" s="19">
        <v>0</v>
      </c>
      <c r="L100" s="20">
        <v>0</v>
      </c>
      <c r="M100" s="21" t="s">
        <v>229</v>
      </c>
    </row>
    <row r="101" spans="1:13" ht="89.25" x14ac:dyDescent="0.25">
      <c r="A101" s="7"/>
      <c r="B101" s="7"/>
      <c r="C101" s="17" t="s">
        <v>101</v>
      </c>
      <c r="D101" s="14">
        <v>87868.45</v>
      </c>
      <c r="E101" s="15">
        <v>-87868.45</v>
      </c>
      <c r="F101" s="16">
        <v>0</v>
      </c>
      <c r="G101" s="14">
        <v>16228.67</v>
      </c>
      <c r="H101" s="15">
        <v>0</v>
      </c>
      <c r="I101" s="16">
        <v>16228.67</v>
      </c>
      <c r="J101" s="14">
        <v>0</v>
      </c>
      <c r="K101" s="15">
        <v>0</v>
      </c>
      <c r="L101" s="16">
        <v>0</v>
      </c>
      <c r="M101" s="12" t="s">
        <v>224</v>
      </c>
    </row>
    <row r="102" spans="1:13" ht="102" x14ac:dyDescent="0.25">
      <c r="A102" s="7"/>
      <c r="B102" s="7"/>
      <c r="C102" s="13" t="s">
        <v>103</v>
      </c>
      <c r="D102" s="18">
        <v>61475.82</v>
      </c>
      <c r="E102" s="19">
        <v>-46475.82</v>
      </c>
      <c r="F102" s="20">
        <v>15000</v>
      </c>
      <c r="G102" s="18">
        <v>143443.57999999999</v>
      </c>
      <c r="H102" s="19">
        <v>0</v>
      </c>
      <c r="I102" s="20">
        <v>143443.57999999999</v>
      </c>
      <c r="J102" s="18">
        <v>0</v>
      </c>
      <c r="K102" s="19">
        <v>0</v>
      </c>
      <c r="L102" s="20">
        <v>0</v>
      </c>
      <c r="M102" s="21" t="s">
        <v>231</v>
      </c>
    </row>
    <row r="103" spans="1:13" ht="51" x14ac:dyDescent="0.25">
      <c r="A103" s="7"/>
      <c r="B103" s="7"/>
      <c r="C103" s="13" t="s">
        <v>107</v>
      </c>
      <c r="D103" s="18">
        <v>22347</v>
      </c>
      <c r="E103" s="19">
        <v>-5757.67</v>
      </c>
      <c r="F103" s="20">
        <v>16589.330000000002</v>
      </c>
      <c r="G103" s="18">
        <v>0</v>
      </c>
      <c r="H103" s="19">
        <v>0</v>
      </c>
      <c r="I103" s="20">
        <v>0</v>
      </c>
      <c r="J103" s="18">
        <v>0</v>
      </c>
      <c r="K103" s="19">
        <v>0</v>
      </c>
      <c r="L103" s="20">
        <v>0</v>
      </c>
      <c r="M103" s="12" t="s">
        <v>230</v>
      </c>
    </row>
    <row r="104" spans="1:13" ht="63.75" x14ac:dyDescent="0.25">
      <c r="A104" s="7"/>
      <c r="B104" s="7"/>
      <c r="C104" s="17" t="s">
        <v>108</v>
      </c>
      <c r="D104" s="14">
        <v>3780</v>
      </c>
      <c r="E104" s="15">
        <v>-3780</v>
      </c>
      <c r="F104" s="16">
        <v>0</v>
      </c>
      <c r="G104" s="14">
        <v>0</v>
      </c>
      <c r="H104" s="15">
        <v>0</v>
      </c>
      <c r="I104" s="16">
        <v>0</v>
      </c>
      <c r="J104" s="14">
        <v>0</v>
      </c>
      <c r="K104" s="15">
        <v>0</v>
      </c>
      <c r="L104" s="16">
        <v>0</v>
      </c>
      <c r="M104" s="21" t="s">
        <v>228</v>
      </c>
    </row>
    <row r="105" spans="1:13" ht="178.5" x14ac:dyDescent="0.25">
      <c r="A105" s="7"/>
      <c r="B105" s="7"/>
      <c r="C105" s="13" t="s">
        <v>99</v>
      </c>
      <c r="D105" s="18">
        <v>136163.29999999999</v>
      </c>
      <c r="E105" s="19">
        <v>-136163.29999999999</v>
      </c>
      <c r="F105" s="20">
        <v>0</v>
      </c>
      <c r="G105" s="18">
        <v>107366.8</v>
      </c>
      <c r="H105" s="19">
        <v>0</v>
      </c>
      <c r="I105" s="20">
        <v>107366.8</v>
      </c>
      <c r="J105" s="18">
        <v>381099.21</v>
      </c>
      <c r="K105" s="19">
        <v>0</v>
      </c>
      <c r="L105" s="20">
        <v>381099.21</v>
      </c>
      <c r="M105" s="12" t="s">
        <v>224</v>
      </c>
    </row>
    <row r="106" spans="1:13" ht="38.25" x14ac:dyDescent="0.25">
      <c r="A106" s="7"/>
      <c r="B106" s="7"/>
      <c r="C106" s="13" t="s">
        <v>109</v>
      </c>
      <c r="D106" s="14">
        <v>3461.42</v>
      </c>
      <c r="E106" s="15">
        <v>-3461.42</v>
      </c>
      <c r="F106" s="16">
        <v>0</v>
      </c>
      <c r="G106" s="14">
        <v>0</v>
      </c>
      <c r="H106" s="15">
        <v>0</v>
      </c>
      <c r="I106" s="16">
        <v>0</v>
      </c>
      <c r="J106" s="14">
        <v>0</v>
      </c>
      <c r="K106" s="15">
        <v>0</v>
      </c>
      <c r="L106" s="16">
        <v>0</v>
      </c>
      <c r="M106" s="12"/>
    </row>
    <row r="107" spans="1:13" ht="15" customHeight="1" x14ac:dyDescent="0.25">
      <c r="A107" s="7"/>
      <c r="B107" s="29" t="s">
        <v>12</v>
      </c>
      <c r="C107" s="29"/>
      <c r="D107" s="22">
        <f t="shared" ref="D107:L107" si="37">SUM(D95:D106)</f>
        <v>835321.65</v>
      </c>
      <c r="E107" s="23">
        <f t="shared" si="37"/>
        <v>-710385.18</v>
      </c>
      <c r="F107" s="24">
        <f t="shared" si="37"/>
        <v>124936.47</v>
      </c>
      <c r="G107" s="22">
        <f t="shared" si="37"/>
        <v>688229.31</v>
      </c>
      <c r="H107" s="23">
        <f t="shared" si="37"/>
        <v>0</v>
      </c>
      <c r="I107" s="24">
        <f t="shared" si="37"/>
        <v>688229.31</v>
      </c>
      <c r="J107" s="22">
        <f t="shared" si="37"/>
        <v>474633.92000000004</v>
      </c>
      <c r="K107" s="23">
        <f t="shared" si="37"/>
        <v>0</v>
      </c>
      <c r="L107" s="24">
        <f t="shared" si="37"/>
        <v>474633.92000000004</v>
      </c>
      <c r="M107" s="12"/>
    </row>
    <row r="108" spans="1:13" ht="15" customHeight="1" x14ac:dyDescent="0.25">
      <c r="A108" s="28" t="s">
        <v>110</v>
      </c>
      <c r="B108" s="28"/>
      <c r="C108" s="28"/>
      <c r="D108" s="22">
        <f t="shared" ref="D108:L108" si="38">D107+D94</f>
        <v>881190.39</v>
      </c>
      <c r="E108" s="23">
        <f t="shared" si="38"/>
        <v>-730049.28</v>
      </c>
      <c r="F108" s="24">
        <f t="shared" si="38"/>
        <v>151141.10999999999</v>
      </c>
      <c r="G108" s="22">
        <f t="shared" si="38"/>
        <v>710734.67</v>
      </c>
      <c r="H108" s="23">
        <f t="shared" si="38"/>
        <v>0</v>
      </c>
      <c r="I108" s="24">
        <f t="shared" si="38"/>
        <v>710734.67</v>
      </c>
      <c r="J108" s="22">
        <f t="shared" si="38"/>
        <v>474633.92000000004</v>
      </c>
      <c r="K108" s="23">
        <f t="shared" si="38"/>
        <v>0</v>
      </c>
      <c r="L108" s="24">
        <f t="shared" si="38"/>
        <v>474633.92000000004</v>
      </c>
      <c r="M108" s="12"/>
    </row>
    <row r="109" spans="1:13" ht="89.25" x14ac:dyDescent="0.25">
      <c r="A109" s="3" t="s">
        <v>111</v>
      </c>
      <c r="B109" s="3" t="s">
        <v>15</v>
      </c>
      <c r="C109" s="13" t="s">
        <v>112</v>
      </c>
      <c r="D109" s="14">
        <v>13086</v>
      </c>
      <c r="E109" s="15">
        <v>-2886</v>
      </c>
      <c r="F109" s="16">
        <v>10200</v>
      </c>
      <c r="G109" s="14">
        <v>126000</v>
      </c>
      <c r="H109" s="15">
        <v>0</v>
      </c>
      <c r="I109" s="16">
        <v>126000</v>
      </c>
      <c r="J109" s="14">
        <v>23000</v>
      </c>
      <c r="K109" s="15">
        <v>0</v>
      </c>
      <c r="L109" s="16">
        <v>23000</v>
      </c>
      <c r="M109" s="12" t="s">
        <v>226</v>
      </c>
    </row>
    <row r="110" spans="1:13" ht="26.25" customHeight="1" x14ac:dyDescent="0.25">
      <c r="A110" s="7"/>
      <c r="B110" s="29" t="s">
        <v>202</v>
      </c>
      <c r="C110" s="29"/>
      <c r="D110" s="22">
        <v>13086</v>
      </c>
      <c r="E110" s="23">
        <v>-2886</v>
      </c>
      <c r="F110" s="24">
        <v>10200</v>
      </c>
      <c r="G110" s="22">
        <v>126000</v>
      </c>
      <c r="H110" s="23">
        <v>0</v>
      </c>
      <c r="I110" s="24">
        <v>126000</v>
      </c>
      <c r="J110" s="22">
        <v>23000</v>
      </c>
      <c r="K110" s="23">
        <v>0</v>
      </c>
      <c r="L110" s="24">
        <v>23000</v>
      </c>
      <c r="M110" s="12"/>
    </row>
    <row r="111" spans="1:13" x14ac:dyDescent="0.25">
      <c r="A111" s="28" t="s">
        <v>113</v>
      </c>
      <c r="B111" s="28"/>
      <c r="C111" s="28"/>
      <c r="D111" s="22">
        <v>13086</v>
      </c>
      <c r="E111" s="23">
        <v>-2886</v>
      </c>
      <c r="F111" s="24">
        <v>10200</v>
      </c>
      <c r="G111" s="22">
        <v>126000</v>
      </c>
      <c r="H111" s="23">
        <v>0</v>
      </c>
      <c r="I111" s="24">
        <v>126000</v>
      </c>
      <c r="J111" s="22">
        <v>23000</v>
      </c>
      <c r="K111" s="23">
        <v>0</v>
      </c>
      <c r="L111" s="24">
        <v>23000</v>
      </c>
      <c r="M111" s="12"/>
    </row>
    <row r="112" spans="1:13" ht="98.25" customHeight="1" x14ac:dyDescent="0.25">
      <c r="A112" s="3" t="s">
        <v>14</v>
      </c>
      <c r="B112" s="3" t="s">
        <v>3</v>
      </c>
      <c r="C112" s="17" t="s">
        <v>116</v>
      </c>
      <c r="D112" s="18">
        <v>9631</v>
      </c>
      <c r="E112" s="19">
        <v>-7117.6</v>
      </c>
      <c r="F112" s="20">
        <v>2513.3999999999996</v>
      </c>
      <c r="G112" s="18">
        <v>5070</v>
      </c>
      <c r="H112" s="19">
        <v>0</v>
      </c>
      <c r="I112" s="20">
        <v>5070</v>
      </c>
      <c r="J112" s="18">
        <v>30000</v>
      </c>
      <c r="K112" s="19">
        <v>0</v>
      </c>
      <c r="L112" s="20">
        <v>30000</v>
      </c>
      <c r="M112" s="21" t="s">
        <v>220</v>
      </c>
    </row>
    <row r="113" spans="1:13" ht="52.5" customHeight="1" x14ac:dyDescent="0.25">
      <c r="A113" s="7"/>
      <c r="B113" s="7"/>
      <c r="C113" s="13" t="s">
        <v>122</v>
      </c>
      <c r="D113" s="18">
        <v>4540</v>
      </c>
      <c r="E113" s="19">
        <v>-688</v>
      </c>
      <c r="F113" s="20">
        <v>3852</v>
      </c>
      <c r="G113" s="18">
        <v>0</v>
      </c>
      <c r="H113" s="19">
        <v>0</v>
      </c>
      <c r="I113" s="20">
        <v>0</v>
      </c>
      <c r="J113" s="18">
        <v>14095.77</v>
      </c>
      <c r="K113" s="19">
        <v>0</v>
      </c>
      <c r="L113" s="20">
        <v>14095.77</v>
      </c>
      <c r="M113" s="21" t="s">
        <v>221</v>
      </c>
    </row>
    <row r="114" spans="1:13" ht="102" x14ac:dyDescent="0.25">
      <c r="A114" s="7"/>
      <c r="B114" s="7"/>
      <c r="C114" s="13" t="s">
        <v>118</v>
      </c>
      <c r="D114" s="14">
        <v>5184</v>
      </c>
      <c r="E114" s="15">
        <v>-1528.64</v>
      </c>
      <c r="F114" s="16">
        <v>3655.3599999999997</v>
      </c>
      <c r="G114" s="14">
        <v>0</v>
      </c>
      <c r="H114" s="15">
        <v>0</v>
      </c>
      <c r="I114" s="16">
        <v>0</v>
      </c>
      <c r="J114" s="14">
        <v>0</v>
      </c>
      <c r="K114" s="15">
        <v>0</v>
      </c>
      <c r="L114" s="16">
        <v>0</v>
      </c>
      <c r="M114" s="21" t="s">
        <v>208</v>
      </c>
    </row>
    <row r="115" spans="1:13" ht="89.25" x14ac:dyDescent="0.25">
      <c r="A115" s="7"/>
      <c r="B115" s="7"/>
      <c r="C115" s="17" t="s">
        <v>115</v>
      </c>
      <c r="D115" s="18">
        <v>8778</v>
      </c>
      <c r="E115" s="19">
        <v>-7658</v>
      </c>
      <c r="F115" s="20">
        <v>1120</v>
      </c>
      <c r="G115" s="18">
        <v>20989</v>
      </c>
      <c r="H115" s="19">
        <v>0</v>
      </c>
      <c r="I115" s="20">
        <v>20989</v>
      </c>
      <c r="J115" s="18">
        <v>2011</v>
      </c>
      <c r="K115" s="19">
        <v>0</v>
      </c>
      <c r="L115" s="20">
        <v>2011</v>
      </c>
      <c r="M115" s="21" t="s">
        <v>222</v>
      </c>
    </row>
    <row r="116" spans="1:13" ht="89.25" x14ac:dyDescent="0.25">
      <c r="A116" s="7"/>
      <c r="B116" s="7"/>
      <c r="C116" s="13" t="s">
        <v>117</v>
      </c>
      <c r="D116" s="14">
        <v>7803.35</v>
      </c>
      <c r="E116" s="15">
        <v>-7003.35</v>
      </c>
      <c r="F116" s="16">
        <v>800</v>
      </c>
      <c r="G116" s="14">
        <v>6686.65</v>
      </c>
      <c r="H116" s="15">
        <v>0</v>
      </c>
      <c r="I116" s="16">
        <v>6686.65</v>
      </c>
      <c r="J116" s="14">
        <v>0</v>
      </c>
      <c r="K116" s="15">
        <v>0</v>
      </c>
      <c r="L116" s="16">
        <v>0</v>
      </c>
      <c r="M116" s="21" t="s">
        <v>215</v>
      </c>
    </row>
    <row r="117" spans="1:13" ht="89.25" x14ac:dyDescent="0.25">
      <c r="A117" s="7"/>
      <c r="B117" s="7"/>
      <c r="C117" s="17" t="s">
        <v>121</v>
      </c>
      <c r="D117" s="18">
        <v>3900</v>
      </c>
      <c r="E117" s="19">
        <v>-857.22</v>
      </c>
      <c r="F117" s="20">
        <v>3042.7799999999997</v>
      </c>
      <c r="G117" s="18">
        <v>0</v>
      </c>
      <c r="H117" s="19">
        <v>0</v>
      </c>
      <c r="I117" s="20">
        <v>0</v>
      </c>
      <c r="J117" s="18">
        <v>0</v>
      </c>
      <c r="K117" s="19">
        <v>0</v>
      </c>
      <c r="L117" s="20">
        <v>0</v>
      </c>
      <c r="M117" s="21" t="s">
        <v>208</v>
      </c>
    </row>
    <row r="118" spans="1:13" ht="79.5" customHeight="1" x14ac:dyDescent="0.25">
      <c r="A118" s="7"/>
      <c r="B118" s="7"/>
      <c r="C118" s="17" t="s">
        <v>119</v>
      </c>
      <c r="D118" s="18">
        <v>1232</v>
      </c>
      <c r="E118" s="19">
        <v>-1232</v>
      </c>
      <c r="F118" s="20">
        <v>0</v>
      </c>
      <c r="G118" s="18">
        <v>0</v>
      </c>
      <c r="H118" s="19">
        <v>0</v>
      </c>
      <c r="I118" s="20">
        <v>0</v>
      </c>
      <c r="J118" s="18">
        <v>0</v>
      </c>
      <c r="K118" s="19">
        <v>0</v>
      </c>
      <c r="L118" s="20">
        <v>0</v>
      </c>
      <c r="M118" s="21" t="s">
        <v>223</v>
      </c>
    </row>
    <row r="119" spans="1:13" ht="63.75" x14ac:dyDescent="0.25">
      <c r="A119" s="7"/>
      <c r="B119" s="7"/>
      <c r="C119" s="13" t="s">
        <v>120</v>
      </c>
      <c r="D119" s="14">
        <v>1088</v>
      </c>
      <c r="E119" s="15">
        <v>-1088</v>
      </c>
      <c r="F119" s="16">
        <v>0</v>
      </c>
      <c r="G119" s="14">
        <v>0</v>
      </c>
      <c r="H119" s="15">
        <v>0</v>
      </c>
      <c r="I119" s="16">
        <v>0</v>
      </c>
      <c r="J119" s="14">
        <v>0</v>
      </c>
      <c r="K119" s="15">
        <v>0</v>
      </c>
      <c r="L119" s="16">
        <v>0</v>
      </c>
      <c r="M119" s="21" t="s">
        <v>223</v>
      </c>
    </row>
    <row r="120" spans="1:13" ht="51" x14ac:dyDescent="0.25">
      <c r="A120" s="7"/>
      <c r="B120" s="7"/>
      <c r="C120" s="13" t="s">
        <v>114</v>
      </c>
      <c r="D120" s="18">
        <v>11061.82</v>
      </c>
      <c r="E120" s="19">
        <v>-11061.82</v>
      </c>
      <c r="F120" s="20">
        <v>0</v>
      </c>
      <c r="G120" s="18">
        <v>0</v>
      </c>
      <c r="H120" s="19">
        <v>0</v>
      </c>
      <c r="I120" s="20">
        <v>0</v>
      </c>
      <c r="J120" s="18">
        <v>0</v>
      </c>
      <c r="K120" s="19">
        <v>0</v>
      </c>
      <c r="L120" s="20">
        <v>0</v>
      </c>
      <c r="M120" s="12" t="s">
        <v>224</v>
      </c>
    </row>
    <row r="121" spans="1:13" ht="15" customHeight="1" x14ac:dyDescent="0.25">
      <c r="A121" s="7"/>
      <c r="B121" s="29" t="s">
        <v>12</v>
      </c>
      <c r="C121" s="29"/>
      <c r="D121" s="22">
        <f t="shared" ref="D121:L121" si="39">SUM(D112:D120)</f>
        <v>53218.17</v>
      </c>
      <c r="E121" s="23">
        <f t="shared" si="39"/>
        <v>-38234.629999999997</v>
      </c>
      <c r="F121" s="24">
        <f t="shared" si="39"/>
        <v>14983.539999999997</v>
      </c>
      <c r="G121" s="22">
        <f t="shared" si="39"/>
        <v>32745.65</v>
      </c>
      <c r="H121" s="23">
        <f t="shared" si="39"/>
        <v>0</v>
      </c>
      <c r="I121" s="24">
        <f t="shared" si="39"/>
        <v>32745.65</v>
      </c>
      <c r="J121" s="22">
        <f t="shared" si="39"/>
        <v>46106.770000000004</v>
      </c>
      <c r="K121" s="23">
        <f t="shared" si="39"/>
        <v>0</v>
      </c>
      <c r="L121" s="24">
        <f t="shared" si="39"/>
        <v>46106.770000000004</v>
      </c>
      <c r="M121" s="12"/>
    </row>
    <row r="122" spans="1:13" ht="165.75" x14ac:dyDescent="0.25">
      <c r="A122" s="7"/>
      <c r="B122" s="3" t="s">
        <v>16</v>
      </c>
      <c r="C122" s="17" t="s">
        <v>135</v>
      </c>
      <c r="D122" s="18">
        <v>6290.9</v>
      </c>
      <c r="E122" s="19">
        <v>-6290.9</v>
      </c>
      <c r="F122" s="20">
        <v>0</v>
      </c>
      <c r="G122" s="18">
        <v>5000</v>
      </c>
      <c r="H122" s="19">
        <v>0</v>
      </c>
      <c r="I122" s="20">
        <v>5000</v>
      </c>
      <c r="J122" s="18">
        <v>40179.69</v>
      </c>
      <c r="K122" s="19">
        <v>0</v>
      </c>
      <c r="L122" s="20">
        <v>40179.69</v>
      </c>
      <c r="M122" s="12" t="s">
        <v>206</v>
      </c>
    </row>
    <row r="123" spans="1:13" ht="51" x14ac:dyDescent="0.25">
      <c r="A123" s="7"/>
      <c r="B123" s="7"/>
      <c r="C123" s="13" t="s">
        <v>138</v>
      </c>
      <c r="D123" s="18">
        <v>4489</v>
      </c>
      <c r="E123" s="19">
        <v>-4394</v>
      </c>
      <c r="F123" s="20">
        <v>95</v>
      </c>
      <c r="G123" s="18">
        <v>4293</v>
      </c>
      <c r="H123" s="19">
        <v>0</v>
      </c>
      <c r="I123" s="20">
        <v>4293</v>
      </c>
      <c r="J123" s="18">
        <v>24000</v>
      </c>
      <c r="K123" s="19">
        <v>0</v>
      </c>
      <c r="L123" s="20">
        <v>24000</v>
      </c>
      <c r="M123" s="12" t="s">
        <v>205</v>
      </c>
    </row>
    <row r="124" spans="1:13" ht="127.5" x14ac:dyDescent="0.25">
      <c r="A124" s="7"/>
      <c r="B124" s="7"/>
      <c r="C124" s="13" t="s">
        <v>130</v>
      </c>
      <c r="D124" s="14">
        <v>29835</v>
      </c>
      <c r="E124" s="15">
        <v>-9983.07</v>
      </c>
      <c r="F124" s="16">
        <v>19851.93</v>
      </c>
      <c r="G124" s="14">
        <v>4240</v>
      </c>
      <c r="H124" s="15">
        <v>0</v>
      </c>
      <c r="I124" s="16">
        <v>4240</v>
      </c>
      <c r="J124" s="14">
        <v>0</v>
      </c>
      <c r="K124" s="15">
        <v>0</v>
      </c>
      <c r="L124" s="16">
        <v>0</v>
      </c>
      <c r="M124" s="12" t="s">
        <v>207</v>
      </c>
    </row>
    <row r="125" spans="1:13" ht="127.5" x14ac:dyDescent="0.25">
      <c r="A125" s="7"/>
      <c r="B125" s="7"/>
      <c r="C125" s="17" t="s">
        <v>145</v>
      </c>
      <c r="D125" s="18">
        <v>9026</v>
      </c>
      <c r="E125" s="19">
        <v>-2873.25</v>
      </c>
      <c r="F125" s="20">
        <v>6152.75</v>
      </c>
      <c r="G125" s="18">
        <v>1307</v>
      </c>
      <c r="H125" s="19">
        <v>0</v>
      </c>
      <c r="I125" s="20">
        <v>1307</v>
      </c>
      <c r="J125" s="18">
        <v>0</v>
      </c>
      <c r="K125" s="19">
        <v>0</v>
      </c>
      <c r="L125" s="20">
        <v>0</v>
      </c>
      <c r="M125" s="12" t="s">
        <v>208</v>
      </c>
    </row>
    <row r="126" spans="1:13" ht="127.5" x14ac:dyDescent="0.25">
      <c r="A126" s="7"/>
      <c r="B126" s="7"/>
      <c r="C126" s="13" t="s">
        <v>123</v>
      </c>
      <c r="D126" s="14">
        <v>76146</v>
      </c>
      <c r="E126" s="15">
        <v>-35073.620000000003</v>
      </c>
      <c r="F126" s="16">
        <v>41072.379999999997</v>
      </c>
      <c r="G126" s="14">
        <v>543</v>
      </c>
      <c r="H126" s="15">
        <v>0</v>
      </c>
      <c r="I126" s="16">
        <v>543</v>
      </c>
      <c r="J126" s="14">
        <v>0</v>
      </c>
      <c r="K126" s="15">
        <v>0</v>
      </c>
      <c r="L126" s="16">
        <v>0</v>
      </c>
      <c r="M126" s="21" t="s">
        <v>208</v>
      </c>
    </row>
    <row r="127" spans="1:13" ht="127.5" x14ac:dyDescent="0.25">
      <c r="A127" s="7"/>
      <c r="B127" s="7"/>
      <c r="C127" s="17" t="s">
        <v>151</v>
      </c>
      <c r="D127" s="18">
        <v>5031</v>
      </c>
      <c r="E127" s="19">
        <v>-1994.64</v>
      </c>
      <c r="F127" s="20">
        <v>3036.3599999999997</v>
      </c>
      <c r="G127" s="18">
        <v>413</v>
      </c>
      <c r="H127" s="19">
        <v>0</v>
      </c>
      <c r="I127" s="20">
        <v>413</v>
      </c>
      <c r="J127" s="18">
        <v>0</v>
      </c>
      <c r="K127" s="19">
        <v>0</v>
      </c>
      <c r="L127" s="20">
        <v>0</v>
      </c>
      <c r="M127" s="21" t="s">
        <v>208</v>
      </c>
    </row>
    <row r="128" spans="1:13" ht="127.5" x14ac:dyDescent="0.25">
      <c r="A128" s="7"/>
      <c r="B128" s="7"/>
      <c r="C128" s="13" t="s">
        <v>172</v>
      </c>
      <c r="D128" s="18">
        <v>1409</v>
      </c>
      <c r="E128" s="19">
        <v>-548.53</v>
      </c>
      <c r="F128" s="20">
        <v>860.47</v>
      </c>
      <c r="G128" s="18">
        <v>119</v>
      </c>
      <c r="H128" s="19">
        <v>0</v>
      </c>
      <c r="I128" s="20">
        <v>119</v>
      </c>
      <c r="J128" s="18">
        <v>0</v>
      </c>
      <c r="K128" s="19">
        <v>0</v>
      </c>
      <c r="L128" s="20">
        <v>0</v>
      </c>
      <c r="M128" s="21" t="s">
        <v>208</v>
      </c>
    </row>
    <row r="129" spans="1:13" ht="127.5" x14ac:dyDescent="0.25">
      <c r="A129" s="7"/>
      <c r="B129" s="7"/>
      <c r="C129" s="17" t="s">
        <v>144</v>
      </c>
      <c r="D129" s="14">
        <v>10434</v>
      </c>
      <c r="E129" s="15">
        <v>-2939.17</v>
      </c>
      <c r="F129" s="16">
        <v>7494.83</v>
      </c>
      <c r="G129" s="14">
        <v>1696</v>
      </c>
      <c r="H129" s="15">
        <v>0</v>
      </c>
      <c r="I129" s="16">
        <v>1696</v>
      </c>
      <c r="J129" s="14">
        <v>0</v>
      </c>
      <c r="K129" s="15">
        <v>0</v>
      </c>
      <c r="L129" s="16">
        <v>0</v>
      </c>
      <c r="M129" s="21" t="s">
        <v>208</v>
      </c>
    </row>
    <row r="130" spans="1:13" ht="127.5" x14ac:dyDescent="0.25">
      <c r="A130" s="7"/>
      <c r="B130" s="7"/>
      <c r="C130" s="13" t="s">
        <v>132</v>
      </c>
      <c r="D130" s="18">
        <v>23893</v>
      </c>
      <c r="E130" s="19">
        <v>-8343.1200000000008</v>
      </c>
      <c r="F130" s="20">
        <v>15549.88</v>
      </c>
      <c r="G130" s="18">
        <v>3128</v>
      </c>
      <c r="H130" s="19">
        <v>0</v>
      </c>
      <c r="I130" s="20">
        <v>3128</v>
      </c>
      <c r="J130" s="18">
        <v>0</v>
      </c>
      <c r="K130" s="19">
        <v>0</v>
      </c>
      <c r="L130" s="20">
        <v>0</v>
      </c>
      <c r="M130" s="21" t="s">
        <v>208</v>
      </c>
    </row>
    <row r="131" spans="1:13" ht="127.5" x14ac:dyDescent="0.25">
      <c r="A131" s="7"/>
      <c r="B131" s="7"/>
      <c r="C131" s="17" t="s">
        <v>134</v>
      </c>
      <c r="D131" s="14">
        <v>15034</v>
      </c>
      <c r="E131" s="15">
        <v>-6310.94</v>
      </c>
      <c r="F131" s="16">
        <v>8723.0600000000013</v>
      </c>
      <c r="G131" s="14">
        <v>441</v>
      </c>
      <c r="H131" s="15">
        <v>0</v>
      </c>
      <c r="I131" s="16">
        <v>441</v>
      </c>
      <c r="J131" s="14">
        <v>0</v>
      </c>
      <c r="K131" s="15">
        <v>0</v>
      </c>
      <c r="L131" s="16">
        <v>0</v>
      </c>
      <c r="M131" s="21" t="s">
        <v>208</v>
      </c>
    </row>
    <row r="132" spans="1:13" ht="127.5" x14ac:dyDescent="0.25">
      <c r="A132" s="7"/>
      <c r="B132" s="7"/>
      <c r="C132" s="13" t="s">
        <v>140</v>
      </c>
      <c r="D132" s="18">
        <v>11822</v>
      </c>
      <c r="E132" s="19">
        <v>-4027.25</v>
      </c>
      <c r="F132" s="20">
        <v>7794.75</v>
      </c>
      <c r="G132" s="18">
        <v>1341</v>
      </c>
      <c r="H132" s="19">
        <v>0</v>
      </c>
      <c r="I132" s="20">
        <v>1341</v>
      </c>
      <c r="J132" s="18">
        <v>0</v>
      </c>
      <c r="K132" s="19">
        <v>0</v>
      </c>
      <c r="L132" s="20">
        <v>0</v>
      </c>
      <c r="M132" s="21" t="s">
        <v>208</v>
      </c>
    </row>
    <row r="133" spans="1:13" ht="127.5" x14ac:dyDescent="0.25">
      <c r="A133" s="7"/>
      <c r="B133" s="7"/>
      <c r="C133" s="17" t="s">
        <v>169</v>
      </c>
      <c r="D133" s="18">
        <v>3557</v>
      </c>
      <c r="E133" s="19">
        <v>-837.46</v>
      </c>
      <c r="F133" s="20">
        <v>2719.54</v>
      </c>
      <c r="G133" s="18">
        <v>704</v>
      </c>
      <c r="H133" s="19">
        <v>0</v>
      </c>
      <c r="I133" s="20">
        <v>704</v>
      </c>
      <c r="J133" s="18">
        <v>0</v>
      </c>
      <c r="K133" s="19">
        <v>0</v>
      </c>
      <c r="L133" s="20">
        <v>0</v>
      </c>
      <c r="M133" s="21" t="s">
        <v>208</v>
      </c>
    </row>
    <row r="134" spans="1:13" ht="127.5" x14ac:dyDescent="0.25">
      <c r="A134" s="7"/>
      <c r="B134" s="7"/>
      <c r="C134" s="13" t="s">
        <v>154</v>
      </c>
      <c r="D134" s="14">
        <v>9161.67</v>
      </c>
      <c r="E134" s="15">
        <v>-1577.67</v>
      </c>
      <c r="F134" s="16">
        <v>7584</v>
      </c>
      <c r="G134" s="14">
        <v>8489.33</v>
      </c>
      <c r="H134" s="15">
        <v>0</v>
      </c>
      <c r="I134" s="16">
        <v>8489.33</v>
      </c>
      <c r="J134" s="14">
        <v>0</v>
      </c>
      <c r="K134" s="15">
        <v>0</v>
      </c>
      <c r="L134" s="16">
        <v>0</v>
      </c>
      <c r="M134" s="21" t="s">
        <v>208</v>
      </c>
    </row>
    <row r="135" spans="1:13" ht="51" x14ac:dyDescent="0.25">
      <c r="A135" s="7"/>
      <c r="B135" s="7"/>
      <c r="C135" s="17" t="s">
        <v>165</v>
      </c>
      <c r="D135" s="18">
        <v>1000</v>
      </c>
      <c r="E135" s="19">
        <v>-905</v>
      </c>
      <c r="F135" s="20">
        <v>95</v>
      </c>
      <c r="G135" s="18">
        <v>11020</v>
      </c>
      <c r="H135" s="19">
        <v>0</v>
      </c>
      <c r="I135" s="20">
        <v>11020</v>
      </c>
      <c r="J135" s="18">
        <v>0</v>
      </c>
      <c r="K135" s="19">
        <v>0</v>
      </c>
      <c r="L135" s="20">
        <v>0</v>
      </c>
      <c r="M135" s="12" t="s">
        <v>210</v>
      </c>
    </row>
    <row r="136" spans="1:13" ht="51" x14ac:dyDescent="0.25">
      <c r="A136" s="7"/>
      <c r="B136" s="7"/>
      <c r="C136" s="13" t="s">
        <v>166</v>
      </c>
      <c r="D136" s="14">
        <v>1000</v>
      </c>
      <c r="E136" s="15">
        <v>-905</v>
      </c>
      <c r="F136" s="16">
        <v>95</v>
      </c>
      <c r="G136" s="14">
        <v>11020</v>
      </c>
      <c r="H136" s="15">
        <v>0</v>
      </c>
      <c r="I136" s="16">
        <v>11020</v>
      </c>
      <c r="J136" s="14">
        <v>0</v>
      </c>
      <c r="K136" s="15">
        <v>0</v>
      </c>
      <c r="L136" s="16">
        <v>0</v>
      </c>
      <c r="M136" s="21" t="s">
        <v>210</v>
      </c>
    </row>
    <row r="137" spans="1:13" ht="102" x14ac:dyDescent="0.25">
      <c r="A137" s="7"/>
      <c r="B137" s="7"/>
      <c r="C137" s="17" t="s">
        <v>133</v>
      </c>
      <c r="D137" s="18">
        <v>10088.73</v>
      </c>
      <c r="E137" s="19">
        <v>-7770.27</v>
      </c>
      <c r="F137" s="20">
        <v>2318.4599999999991</v>
      </c>
      <c r="G137" s="18">
        <v>0</v>
      </c>
      <c r="H137" s="19">
        <v>0</v>
      </c>
      <c r="I137" s="20">
        <v>0</v>
      </c>
      <c r="J137" s="18">
        <v>0</v>
      </c>
      <c r="K137" s="19">
        <v>0</v>
      </c>
      <c r="L137" s="20">
        <v>0</v>
      </c>
      <c r="M137" s="12" t="s">
        <v>211</v>
      </c>
    </row>
    <row r="138" spans="1:13" ht="89.25" x14ac:dyDescent="0.25">
      <c r="A138" s="7"/>
      <c r="B138" s="7"/>
      <c r="C138" s="13" t="s">
        <v>137</v>
      </c>
      <c r="D138" s="18">
        <v>5345.96</v>
      </c>
      <c r="E138" s="19">
        <v>-5345.96</v>
      </c>
      <c r="F138" s="20">
        <v>0</v>
      </c>
      <c r="G138" s="18">
        <v>1536</v>
      </c>
      <c r="H138" s="19">
        <v>0</v>
      </c>
      <c r="I138" s="20">
        <v>1536</v>
      </c>
      <c r="J138" s="18">
        <v>23334.05</v>
      </c>
      <c r="K138" s="19">
        <v>0</v>
      </c>
      <c r="L138" s="20">
        <v>23334.05</v>
      </c>
      <c r="M138" s="21" t="s">
        <v>212</v>
      </c>
    </row>
    <row r="139" spans="1:13" ht="63.75" x14ac:dyDescent="0.25">
      <c r="A139" s="7"/>
      <c r="B139" s="7"/>
      <c r="C139" s="17" t="s">
        <v>148</v>
      </c>
      <c r="D139" s="14">
        <v>2404.5</v>
      </c>
      <c r="E139" s="15">
        <v>-2404.5</v>
      </c>
      <c r="F139" s="16">
        <v>0</v>
      </c>
      <c r="G139" s="14">
        <v>11561</v>
      </c>
      <c r="H139" s="15">
        <v>0</v>
      </c>
      <c r="I139" s="16">
        <v>11561</v>
      </c>
      <c r="J139" s="14">
        <v>11562</v>
      </c>
      <c r="K139" s="15">
        <v>0</v>
      </c>
      <c r="L139" s="16">
        <v>11562</v>
      </c>
      <c r="M139" s="21" t="s">
        <v>208</v>
      </c>
    </row>
    <row r="140" spans="1:13" ht="76.5" x14ac:dyDescent="0.25">
      <c r="A140" s="7"/>
      <c r="B140" s="7"/>
      <c r="C140" s="13" t="s">
        <v>129</v>
      </c>
      <c r="D140" s="18">
        <v>10212</v>
      </c>
      <c r="E140" s="19">
        <v>-10212</v>
      </c>
      <c r="F140" s="20">
        <v>0</v>
      </c>
      <c r="G140" s="18">
        <v>0</v>
      </c>
      <c r="H140" s="19">
        <v>0</v>
      </c>
      <c r="I140" s="20">
        <v>0</v>
      </c>
      <c r="J140" s="18">
        <v>0</v>
      </c>
      <c r="K140" s="19">
        <v>0</v>
      </c>
      <c r="L140" s="20">
        <v>0</v>
      </c>
      <c r="M140" s="21" t="s">
        <v>211</v>
      </c>
    </row>
    <row r="141" spans="1:13" ht="63.75" x14ac:dyDescent="0.25">
      <c r="A141" s="7"/>
      <c r="B141" s="7"/>
      <c r="C141" s="17" t="s">
        <v>174</v>
      </c>
      <c r="D141" s="14">
        <v>1140</v>
      </c>
      <c r="E141" s="15">
        <v>-474</v>
      </c>
      <c r="F141" s="16">
        <v>666</v>
      </c>
      <c r="G141" s="14">
        <v>1140</v>
      </c>
      <c r="H141" s="15">
        <v>0</v>
      </c>
      <c r="I141" s="16">
        <v>1140</v>
      </c>
      <c r="J141" s="14">
        <v>10602</v>
      </c>
      <c r="K141" s="15">
        <v>0</v>
      </c>
      <c r="L141" s="16">
        <v>10602</v>
      </c>
      <c r="M141" s="21" t="s">
        <v>208</v>
      </c>
    </row>
    <row r="142" spans="1:13" ht="114.75" x14ac:dyDescent="0.25">
      <c r="A142" s="7"/>
      <c r="B142" s="7"/>
      <c r="C142" s="17" t="s">
        <v>149</v>
      </c>
      <c r="D142" s="18">
        <v>2061.2600000000002</v>
      </c>
      <c r="E142" s="19">
        <v>-2061.2600000000002</v>
      </c>
      <c r="F142" s="20">
        <v>0</v>
      </c>
      <c r="G142" s="18">
        <v>3000</v>
      </c>
      <c r="H142" s="19">
        <v>0</v>
      </c>
      <c r="I142" s="20">
        <v>3000</v>
      </c>
      <c r="J142" s="18">
        <v>28350</v>
      </c>
      <c r="K142" s="19">
        <v>0</v>
      </c>
      <c r="L142" s="20">
        <v>28350</v>
      </c>
      <c r="M142" s="21" t="s">
        <v>213</v>
      </c>
    </row>
    <row r="143" spans="1:13" ht="63.75" x14ac:dyDescent="0.25">
      <c r="A143" s="7"/>
      <c r="B143" s="7"/>
      <c r="C143" s="17" t="s">
        <v>167</v>
      </c>
      <c r="D143" s="18">
        <v>1000</v>
      </c>
      <c r="E143" s="19">
        <v>-905</v>
      </c>
      <c r="F143" s="20">
        <v>95</v>
      </c>
      <c r="G143" s="18">
        <v>32287.200000000001</v>
      </c>
      <c r="H143" s="19">
        <v>0</v>
      </c>
      <c r="I143" s="20">
        <v>32287.200000000001</v>
      </c>
      <c r="J143" s="18">
        <v>0</v>
      </c>
      <c r="K143" s="19">
        <v>0</v>
      </c>
      <c r="L143" s="20">
        <v>0</v>
      </c>
      <c r="M143" s="21" t="s">
        <v>214</v>
      </c>
    </row>
    <row r="144" spans="1:13" ht="51" x14ac:dyDescent="0.25">
      <c r="A144" s="7"/>
      <c r="B144" s="7"/>
      <c r="C144" s="17" t="s">
        <v>160</v>
      </c>
      <c r="D144" s="14">
        <v>1235</v>
      </c>
      <c r="E144" s="15">
        <v>-1235</v>
      </c>
      <c r="F144" s="16">
        <v>0</v>
      </c>
      <c r="G144" s="14">
        <v>3686</v>
      </c>
      <c r="H144" s="15">
        <v>0</v>
      </c>
      <c r="I144" s="16">
        <v>3686</v>
      </c>
      <c r="J144" s="14">
        <v>0</v>
      </c>
      <c r="K144" s="15">
        <v>0</v>
      </c>
      <c r="L144" s="16">
        <v>0</v>
      </c>
      <c r="M144" s="21" t="s">
        <v>214</v>
      </c>
    </row>
    <row r="145" spans="1:13" ht="63.75" x14ac:dyDescent="0.25">
      <c r="A145" s="7"/>
      <c r="B145" s="7"/>
      <c r="C145" s="17" t="s">
        <v>147</v>
      </c>
      <c r="D145" s="18">
        <v>8775</v>
      </c>
      <c r="E145" s="19">
        <v>-2594.67</v>
      </c>
      <c r="F145" s="20">
        <v>6180.33</v>
      </c>
      <c r="G145" s="18">
        <v>975</v>
      </c>
      <c r="H145" s="19">
        <v>0</v>
      </c>
      <c r="I145" s="20">
        <v>975</v>
      </c>
      <c r="J145" s="18">
        <v>0</v>
      </c>
      <c r="K145" s="19">
        <v>0</v>
      </c>
      <c r="L145" s="20">
        <v>0</v>
      </c>
      <c r="M145" s="21" t="s">
        <v>208</v>
      </c>
    </row>
    <row r="146" spans="1:13" ht="153" x14ac:dyDescent="0.25">
      <c r="A146" s="7"/>
      <c r="B146" s="7"/>
      <c r="C146" s="17" t="s">
        <v>152</v>
      </c>
      <c r="D146" s="14">
        <v>5320</v>
      </c>
      <c r="E146" s="15">
        <v>-1822.26</v>
      </c>
      <c r="F146" s="16">
        <v>3497.74</v>
      </c>
      <c r="G146" s="14">
        <v>0</v>
      </c>
      <c r="H146" s="15">
        <v>0</v>
      </c>
      <c r="I146" s="16">
        <v>0</v>
      </c>
      <c r="J146" s="14">
        <v>0</v>
      </c>
      <c r="K146" s="15">
        <v>0</v>
      </c>
      <c r="L146" s="16">
        <v>0</v>
      </c>
      <c r="M146" s="21" t="s">
        <v>208</v>
      </c>
    </row>
    <row r="147" spans="1:13" ht="178.5" x14ac:dyDescent="0.25">
      <c r="A147" s="7"/>
      <c r="B147" s="7"/>
      <c r="C147" s="13" t="s">
        <v>126</v>
      </c>
      <c r="D147" s="18">
        <v>27122.36</v>
      </c>
      <c r="E147" s="19">
        <v>-17122.36</v>
      </c>
      <c r="F147" s="20">
        <v>10000</v>
      </c>
      <c r="G147" s="18">
        <v>22346</v>
      </c>
      <c r="H147" s="19">
        <v>0</v>
      </c>
      <c r="I147" s="20">
        <v>22346</v>
      </c>
      <c r="J147" s="18">
        <v>0</v>
      </c>
      <c r="K147" s="19">
        <v>0</v>
      </c>
      <c r="L147" s="20">
        <v>0</v>
      </c>
      <c r="M147" s="21" t="s">
        <v>215</v>
      </c>
    </row>
    <row r="148" spans="1:13" ht="76.5" x14ac:dyDescent="0.25">
      <c r="A148" s="7"/>
      <c r="B148" s="7"/>
      <c r="C148" s="13" t="s">
        <v>127</v>
      </c>
      <c r="D148" s="18">
        <v>43783.83</v>
      </c>
      <c r="E148" s="19">
        <v>-16288.53</v>
      </c>
      <c r="F148" s="20">
        <v>27495.300000000003</v>
      </c>
      <c r="G148" s="18">
        <v>18833.189999999999</v>
      </c>
      <c r="H148" s="19">
        <v>0</v>
      </c>
      <c r="I148" s="20">
        <v>18833.189999999999</v>
      </c>
      <c r="J148" s="18">
        <v>0</v>
      </c>
      <c r="K148" s="19">
        <v>0</v>
      </c>
      <c r="L148" s="20">
        <v>0</v>
      </c>
      <c r="M148" s="21" t="s">
        <v>208</v>
      </c>
    </row>
    <row r="149" spans="1:13" ht="191.25" x14ac:dyDescent="0.25">
      <c r="A149" s="7"/>
      <c r="B149" s="7"/>
      <c r="C149" s="17" t="s">
        <v>188</v>
      </c>
      <c r="D149" s="14">
        <v>3534.12</v>
      </c>
      <c r="E149" s="15">
        <v>-42.12</v>
      </c>
      <c r="F149" s="16">
        <v>3492</v>
      </c>
      <c r="G149" s="14">
        <v>3500</v>
      </c>
      <c r="H149" s="15">
        <v>0</v>
      </c>
      <c r="I149" s="16">
        <v>3500</v>
      </c>
      <c r="J149" s="14">
        <v>0</v>
      </c>
      <c r="K149" s="15">
        <v>0</v>
      </c>
      <c r="L149" s="16">
        <v>0</v>
      </c>
      <c r="M149" s="21" t="s">
        <v>208</v>
      </c>
    </row>
    <row r="150" spans="1:13" ht="178.5" x14ac:dyDescent="0.25">
      <c r="A150" s="7"/>
      <c r="B150" s="7"/>
      <c r="C150" s="13" t="s">
        <v>143</v>
      </c>
      <c r="D150" s="18">
        <v>6560</v>
      </c>
      <c r="E150" s="19">
        <v>-3134.93</v>
      </c>
      <c r="F150" s="20">
        <v>3425.07</v>
      </c>
      <c r="G150" s="18">
        <v>0</v>
      </c>
      <c r="H150" s="19">
        <v>0</v>
      </c>
      <c r="I150" s="20">
        <v>0</v>
      </c>
      <c r="J150" s="18">
        <v>0</v>
      </c>
      <c r="K150" s="19">
        <v>0</v>
      </c>
      <c r="L150" s="20">
        <v>0</v>
      </c>
      <c r="M150" s="21" t="s">
        <v>208</v>
      </c>
    </row>
    <row r="151" spans="1:13" ht="114.75" x14ac:dyDescent="0.25">
      <c r="A151" s="7"/>
      <c r="B151" s="7"/>
      <c r="C151" s="17" t="s">
        <v>125</v>
      </c>
      <c r="D151" s="14">
        <v>33863</v>
      </c>
      <c r="E151" s="15">
        <v>-18863</v>
      </c>
      <c r="F151" s="16">
        <v>15000</v>
      </c>
      <c r="G151" s="14">
        <v>14513.1</v>
      </c>
      <c r="H151" s="15">
        <v>0</v>
      </c>
      <c r="I151" s="16">
        <v>14513.1</v>
      </c>
      <c r="J151" s="14">
        <v>0</v>
      </c>
      <c r="K151" s="15">
        <v>0</v>
      </c>
      <c r="L151" s="16">
        <v>0</v>
      </c>
      <c r="M151" s="21" t="s">
        <v>215</v>
      </c>
    </row>
    <row r="152" spans="1:13" ht="102" x14ac:dyDescent="0.25">
      <c r="A152" s="7"/>
      <c r="B152" s="7"/>
      <c r="C152" s="13" t="s">
        <v>189</v>
      </c>
      <c r="D152" s="18">
        <v>56815.81</v>
      </c>
      <c r="E152" s="19">
        <v>-0.81</v>
      </c>
      <c r="F152" s="20">
        <v>56815</v>
      </c>
      <c r="G152" s="18">
        <v>20162.189999999999</v>
      </c>
      <c r="H152" s="19">
        <v>0</v>
      </c>
      <c r="I152" s="20">
        <v>20162.189999999999</v>
      </c>
      <c r="J152" s="18">
        <v>0</v>
      </c>
      <c r="K152" s="19">
        <v>0</v>
      </c>
      <c r="L152" s="20">
        <v>0</v>
      </c>
      <c r="M152" s="21" t="s">
        <v>208</v>
      </c>
    </row>
    <row r="153" spans="1:13" ht="89.25" x14ac:dyDescent="0.25">
      <c r="A153" s="7"/>
      <c r="B153" s="7"/>
      <c r="C153" s="17" t="s">
        <v>124</v>
      </c>
      <c r="D153" s="18">
        <v>45073</v>
      </c>
      <c r="E153" s="19">
        <v>-20000</v>
      </c>
      <c r="F153" s="20">
        <v>25073</v>
      </c>
      <c r="G153" s="18">
        <v>19317</v>
      </c>
      <c r="H153" s="19">
        <v>0</v>
      </c>
      <c r="I153" s="20">
        <v>19317</v>
      </c>
      <c r="J153" s="18">
        <v>0</v>
      </c>
      <c r="K153" s="19">
        <v>0</v>
      </c>
      <c r="L153" s="20">
        <v>0</v>
      </c>
      <c r="M153" s="21" t="s">
        <v>208</v>
      </c>
    </row>
    <row r="154" spans="1:13" ht="318.75" x14ac:dyDescent="0.25">
      <c r="A154" s="7"/>
      <c r="B154" s="7"/>
      <c r="C154" s="17" t="s">
        <v>136</v>
      </c>
      <c r="D154" s="14">
        <v>16966.89</v>
      </c>
      <c r="E154" s="15">
        <v>-5683.91</v>
      </c>
      <c r="F154" s="16">
        <v>11282.98</v>
      </c>
      <c r="G154" s="14">
        <v>3567.78</v>
      </c>
      <c r="H154" s="15">
        <v>0</v>
      </c>
      <c r="I154" s="16">
        <v>3567.78</v>
      </c>
      <c r="J154" s="14">
        <v>3555.05</v>
      </c>
      <c r="K154" s="15">
        <v>0</v>
      </c>
      <c r="L154" s="16">
        <v>3555.05</v>
      </c>
      <c r="M154" s="21" t="s">
        <v>208</v>
      </c>
    </row>
    <row r="155" spans="1:13" ht="318.75" x14ac:dyDescent="0.25">
      <c r="A155" s="7"/>
      <c r="B155" s="7"/>
      <c r="C155" s="13" t="s">
        <v>153</v>
      </c>
      <c r="D155" s="18">
        <v>6434.5</v>
      </c>
      <c r="E155" s="19">
        <v>-1737.32</v>
      </c>
      <c r="F155" s="20">
        <v>4697.18</v>
      </c>
      <c r="G155" s="18">
        <v>3173.5</v>
      </c>
      <c r="H155" s="19">
        <v>0</v>
      </c>
      <c r="I155" s="20">
        <v>3173.5</v>
      </c>
      <c r="J155" s="18">
        <v>0</v>
      </c>
      <c r="K155" s="19">
        <v>0</v>
      </c>
      <c r="L155" s="20">
        <v>0</v>
      </c>
      <c r="M155" s="21" t="s">
        <v>208</v>
      </c>
    </row>
    <row r="156" spans="1:13" ht="191.25" x14ac:dyDescent="0.25">
      <c r="A156" s="7"/>
      <c r="B156" s="7"/>
      <c r="C156" s="17" t="s">
        <v>175</v>
      </c>
      <c r="D156" s="14">
        <v>380</v>
      </c>
      <c r="E156" s="15">
        <v>-380</v>
      </c>
      <c r="F156" s="16">
        <v>0</v>
      </c>
      <c r="G156" s="14">
        <v>29145</v>
      </c>
      <c r="H156" s="15">
        <v>0</v>
      </c>
      <c r="I156" s="16">
        <v>29145</v>
      </c>
      <c r="J156" s="14">
        <v>0</v>
      </c>
      <c r="K156" s="15">
        <v>0</v>
      </c>
      <c r="L156" s="16">
        <v>0</v>
      </c>
      <c r="M156" s="21" t="s">
        <v>216</v>
      </c>
    </row>
    <row r="157" spans="1:13" ht="127.5" x14ac:dyDescent="0.25">
      <c r="A157" s="7"/>
      <c r="B157" s="7"/>
      <c r="C157" s="13" t="s">
        <v>180</v>
      </c>
      <c r="D157" s="18">
        <v>1000</v>
      </c>
      <c r="E157" s="19">
        <v>-173</v>
      </c>
      <c r="F157" s="20">
        <v>827</v>
      </c>
      <c r="G157" s="18">
        <v>11785</v>
      </c>
      <c r="H157" s="19">
        <v>0</v>
      </c>
      <c r="I157" s="20">
        <v>11785</v>
      </c>
      <c r="J157" s="18">
        <v>10000</v>
      </c>
      <c r="K157" s="19">
        <v>0</v>
      </c>
      <c r="L157" s="20">
        <v>10000</v>
      </c>
      <c r="M157" s="21" t="s">
        <v>208</v>
      </c>
    </row>
    <row r="158" spans="1:13" ht="51" x14ac:dyDescent="0.25">
      <c r="A158" s="7"/>
      <c r="B158" s="7"/>
      <c r="C158" s="17" t="s">
        <v>142</v>
      </c>
      <c r="D158" s="18">
        <v>3267.17</v>
      </c>
      <c r="E158" s="19">
        <v>-3267.17</v>
      </c>
      <c r="F158" s="20">
        <v>0</v>
      </c>
      <c r="G158" s="18">
        <v>12065.5</v>
      </c>
      <c r="H158" s="19">
        <v>0</v>
      </c>
      <c r="I158" s="20">
        <v>12065.5</v>
      </c>
      <c r="J158" s="18">
        <v>12065.5</v>
      </c>
      <c r="K158" s="19">
        <v>0</v>
      </c>
      <c r="L158" s="20">
        <v>12065.5</v>
      </c>
      <c r="M158" s="12" t="s">
        <v>217</v>
      </c>
    </row>
    <row r="159" spans="1:13" ht="153" x14ac:dyDescent="0.25">
      <c r="A159" s="7"/>
      <c r="B159" s="7"/>
      <c r="C159" s="17" t="s">
        <v>158</v>
      </c>
      <c r="D159" s="14">
        <v>2445</v>
      </c>
      <c r="E159" s="15">
        <v>-1293.74</v>
      </c>
      <c r="F159" s="16">
        <v>1151.26</v>
      </c>
      <c r="G159" s="14">
        <v>8700</v>
      </c>
      <c r="H159" s="15">
        <v>0</v>
      </c>
      <c r="I159" s="16">
        <v>8700</v>
      </c>
      <c r="J159" s="14">
        <v>20726.599999999999</v>
      </c>
      <c r="K159" s="15">
        <v>0</v>
      </c>
      <c r="L159" s="16">
        <v>20726.599999999999</v>
      </c>
      <c r="M159" s="21" t="s">
        <v>218</v>
      </c>
    </row>
    <row r="160" spans="1:13" ht="89.25" x14ac:dyDescent="0.25">
      <c r="A160" s="7"/>
      <c r="B160" s="7"/>
      <c r="C160" s="13" t="s">
        <v>128</v>
      </c>
      <c r="D160" s="18">
        <v>11767</v>
      </c>
      <c r="E160" s="19">
        <v>-11767</v>
      </c>
      <c r="F160" s="20">
        <v>0</v>
      </c>
      <c r="G160" s="18">
        <v>0</v>
      </c>
      <c r="H160" s="19">
        <v>0</v>
      </c>
      <c r="I160" s="20">
        <v>0</v>
      </c>
      <c r="J160" s="18">
        <v>0</v>
      </c>
      <c r="K160" s="19">
        <v>0</v>
      </c>
      <c r="L160" s="20">
        <v>0</v>
      </c>
      <c r="M160" s="21" t="s">
        <v>206</v>
      </c>
    </row>
    <row r="161" spans="1:13" ht="63.75" x14ac:dyDescent="0.25">
      <c r="A161" s="7"/>
      <c r="B161" s="7"/>
      <c r="C161" s="17" t="s">
        <v>164</v>
      </c>
      <c r="D161" s="14">
        <v>3331</v>
      </c>
      <c r="E161" s="15">
        <v>-923</v>
      </c>
      <c r="F161" s="16">
        <v>2408</v>
      </c>
      <c r="G161" s="14">
        <v>3328</v>
      </c>
      <c r="H161" s="15">
        <v>0</v>
      </c>
      <c r="I161" s="16">
        <v>3328</v>
      </c>
      <c r="J161" s="14">
        <v>17296</v>
      </c>
      <c r="K161" s="15">
        <v>0</v>
      </c>
      <c r="L161" s="16">
        <v>17296</v>
      </c>
      <c r="M161" s="21" t="s">
        <v>208</v>
      </c>
    </row>
    <row r="162" spans="1:13" ht="38.25" x14ac:dyDescent="0.25">
      <c r="A162" s="7"/>
      <c r="B162" s="7"/>
      <c r="C162" s="13" t="s">
        <v>168</v>
      </c>
      <c r="D162" s="18">
        <v>1000</v>
      </c>
      <c r="E162" s="19">
        <v>-905</v>
      </c>
      <c r="F162" s="20">
        <v>95</v>
      </c>
      <c r="G162" s="18">
        <v>12920</v>
      </c>
      <c r="H162" s="19">
        <v>0</v>
      </c>
      <c r="I162" s="20">
        <v>12920</v>
      </c>
      <c r="J162" s="18">
        <v>0</v>
      </c>
      <c r="K162" s="19">
        <v>0</v>
      </c>
      <c r="L162" s="20">
        <v>0</v>
      </c>
      <c r="M162" s="21" t="s">
        <v>218</v>
      </c>
    </row>
    <row r="163" spans="1:13" ht="94.5" customHeight="1" x14ac:dyDescent="0.25">
      <c r="A163" s="7"/>
      <c r="B163" s="7"/>
      <c r="C163" s="17" t="s">
        <v>150</v>
      </c>
      <c r="D163" s="18">
        <v>2016</v>
      </c>
      <c r="E163" s="19">
        <v>-2016</v>
      </c>
      <c r="F163" s="20">
        <v>0</v>
      </c>
      <c r="G163" s="18">
        <v>0</v>
      </c>
      <c r="H163" s="19">
        <v>0</v>
      </c>
      <c r="I163" s="20">
        <v>0</v>
      </c>
      <c r="J163" s="18">
        <v>0</v>
      </c>
      <c r="K163" s="19">
        <v>0</v>
      </c>
      <c r="L163" s="20">
        <v>0</v>
      </c>
      <c r="M163" s="21" t="s">
        <v>211</v>
      </c>
    </row>
    <row r="164" spans="1:13" ht="70.5" customHeight="1" x14ac:dyDescent="0.25">
      <c r="A164" s="7"/>
      <c r="B164" s="7"/>
      <c r="C164" s="13" t="s">
        <v>162</v>
      </c>
      <c r="D164" s="14">
        <v>1000</v>
      </c>
      <c r="E164" s="15">
        <v>-1000</v>
      </c>
      <c r="F164" s="16">
        <v>0</v>
      </c>
      <c r="G164" s="14">
        <v>60108</v>
      </c>
      <c r="H164" s="15">
        <v>0</v>
      </c>
      <c r="I164" s="16">
        <v>60108</v>
      </c>
      <c r="J164" s="14">
        <v>0</v>
      </c>
      <c r="K164" s="15">
        <v>0</v>
      </c>
      <c r="L164" s="16">
        <v>0</v>
      </c>
      <c r="M164" s="12" t="s">
        <v>216</v>
      </c>
    </row>
    <row r="165" spans="1:13" ht="38.25" x14ac:dyDescent="0.25">
      <c r="A165" s="7"/>
      <c r="B165" s="7"/>
      <c r="C165" s="17" t="s">
        <v>163</v>
      </c>
      <c r="D165" s="18">
        <v>1000</v>
      </c>
      <c r="E165" s="19">
        <v>-1000</v>
      </c>
      <c r="F165" s="20">
        <v>0</v>
      </c>
      <c r="G165" s="18">
        <v>12350</v>
      </c>
      <c r="H165" s="19">
        <v>0</v>
      </c>
      <c r="I165" s="20">
        <v>12350</v>
      </c>
      <c r="J165" s="18">
        <v>0</v>
      </c>
      <c r="K165" s="19">
        <v>0</v>
      </c>
      <c r="L165" s="20">
        <v>0</v>
      </c>
      <c r="M165" s="21" t="s">
        <v>216</v>
      </c>
    </row>
    <row r="166" spans="1:13" ht="63.75" x14ac:dyDescent="0.25">
      <c r="A166" s="7"/>
      <c r="B166" s="7"/>
      <c r="C166" s="13" t="s">
        <v>186</v>
      </c>
      <c r="D166" s="14">
        <v>82</v>
      </c>
      <c r="E166" s="15">
        <v>-82</v>
      </c>
      <c r="F166" s="16">
        <v>0</v>
      </c>
      <c r="G166" s="14">
        <v>5130</v>
      </c>
      <c r="H166" s="15">
        <v>0</v>
      </c>
      <c r="I166" s="16">
        <v>5130</v>
      </c>
      <c r="J166" s="14">
        <v>0</v>
      </c>
      <c r="K166" s="15">
        <v>0</v>
      </c>
      <c r="L166" s="16">
        <v>0</v>
      </c>
      <c r="M166" s="21" t="s">
        <v>216</v>
      </c>
    </row>
    <row r="167" spans="1:13" ht="89.25" x14ac:dyDescent="0.25">
      <c r="A167" s="7"/>
      <c r="B167" s="7"/>
      <c r="C167" s="17" t="s">
        <v>170</v>
      </c>
      <c r="D167" s="18">
        <v>593</v>
      </c>
      <c r="E167" s="19">
        <v>-593</v>
      </c>
      <c r="F167" s="20">
        <v>0</v>
      </c>
      <c r="G167" s="18">
        <v>0</v>
      </c>
      <c r="H167" s="19">
        <v>0</v>
      </c>
      <c r="I167" s="20">
        <v>0</v>
      </c>
      <c r="J167" s="18">
        <v>13387</v>
      </c>
      <c r="K167" s="19">
        <v>0</v>
      </c>
      <c r="L167" s="20">
        <v>13387</v>
      </c>
      <c r="M167" s="21" t="s">
        <v>219</v>
      </c>
    </row>
    <row r="168" spans="1:13" ht="102" x14ac:dyDescent="0.25">
      <c r="A168" s="7"/>
      <c r="B168" s="7"/>
      <c r="C168" s="13" t="s">
        <v>177</v>
      </c>
      <c r="D168" s="18">
        <v>1144</v>
      </c>
      <c r="E168" s="19">
        <v>-244</v>
      </c>
      <c r="F168" s="20">
        <v>900</v>
      </c>
      <c r="G168" s="18">
        <v>0</v>
      </c>
      <c r="H168" s="19">
        <v>0</v>
      </c>
      <c r="I168" s="20">
        <v>0</v>
      </c>
      <c r="J168" s="18">
        <v>0</v>
      </c>
      <c r="K168" s="19">
        <v>0</v>
      </c>
      <c r="L168" s="20">
        <v>0</v>
      </c>
      <c r="M168" s="21" t="s">
        <v>208</v>
      </c>
    </row>
    <row r="169" spans="1:13" ht="76.5" x14ac:dyDescent="0.25">
      <c r="A169" s="7"/>
      <c r="B169" s="7"/>
      <c r="C169" s="13" t="s">
        <v>146</v>
      </c>
      <c r="D169" s="14">
        <v>8395</v>
      </c>
      <c r="E169" s="15">
        <v>-2655</v>
      </c>
      <c r="F169" s="16">
        <v>5740</v>
      </c>
      <c r="G169" s="14">
        <v>3590</v>
      </c>
      <c r="H169" s="15">
        <v>0</v>
      </c>
      <c r="I169" s="16">
        <v>3590</v>
      </c>
      <c r="J169" s="14">
        <v>0</v>
      </c>
      <c r="K169" s="15">
        <v>0</v>
      </c>
      <c r="L169" s="16">
        <v>0</v>
      </c>
      <c r="M169" s="21" t="s">
        <v>208</v>
      </c>
    </row>
    <row r="170" spans="1:13" ht="63.75" x14ac:dyDescent="0.25">
      <c r="A170" s="7"/>
      <c r="B170" s="7"/>
      <c r="C170" s="17" t="s">
        <v>187</v>
      </c>
      <c r="D170" s="18">
        <v>78</v>
      </c>
      <c r="E170" s="19">
        <v>-78</v>
      </c>
      <c r="F170" s="20">
        <v>0</v>
      </c>
      <c r="G170" s="18">
        <v>540</v>
      </c>
      <c r="H170" s="19">
        <v>0</v>
      </c>
      <c r="I170" s="20">
        <v>540</v>
      </c>
      <c r="J170" s="18">
        <v>5540</v>
      </c>
      <c r="K170" s="19">
        <v>0</v>
      </c>
      <c r="L170" s="20">
        <v>5540</v>
      </c>
      <c r="M170" s="21" t="s">
        <v>216</v>
      </c>
    </row>
    <row r="171" spans="1:13" ht="102" x14ac:dyDescent="0.25">
      <c r="A171" s="7"/>
      <c r="B171" s="7"/>
      <c r="C171" s="13" t="s">
        <v>171</v>
      </c>
      <c r="D171" s="14">
        <v>2120</v>
      </c>
      <c r="E171" s="15">
        <v>-553</v>
      </c>
      <c r="F171" s="16">
        <v>1567</v>
      </c>
      <c r="G171" s="14">
        <v>0</v>
      </c>
      <c r="H171" s="15">
        <v>0</v>
      </c>
      <c r="I171" s="16">
        <v>0</v>
      </c>
      <c r="J171" s="14">
        <v>0</v>
      </c>
      <c r="K171" s="15">
        <v>0</v>
      </c>
      <c r="L171" s="16">
        <v>0</v>
      </c>
      <c r="M171" s="21" t="s">
        <v>208</v>
      </c>
    </row>
    <row r="172" spans="1:13" ht="102" x14ac:dyDescent="0.25">
      <c r="A172" s="7"/>
      <c r="B172" s="7"/>
      <c r="C172" s="17" t="s">
        <v>185</v>
      </c>
      <c r="D172" s="18">
        <v>614</v>
      </c>
      <c r="E172" s="19">
        <v>-84</v>
      </c>
      <c r="F172" s="20">
        <v>530</v>
      </c>
      <c r="G172" s="18">
        <v>0</v>
      </c>
      <c r="H172" s="19">
        <v>0</v>
      </c>
      <c r="I172" s="20">
        <v>0</v>
      </c>
      <c r="J172" s="18">
        <v>0</v>
      </c>
      <c r="K172" s="19">
        <v>0</v>
      </c>
      <c r="L172" s="20">
        <v>0</v>
      </c>
      <c r="M172" s="21" t="s">
        <v>208</v>
      </c>
    </row>
    <row r="173" spans="1:13" ht="63.75" x14ac:dyDescent="0.25">
      <c r="A173" s="7"/>
      <c r="B173" s="7"/>
      <c r="C173" s="13" t="s">
        <v>182</v>
      </c>
      <c r="D173" s="18">
        <v>745</v>
      </c>
      <c r="E173" s="19">
        <v>-115</v>
      </c>
      <c r="F173" s="20">
        <v>630</v>
      </c>
      <c r="G173" s="18">
        <v>0</v>
      </c>
      <c r="H173" s="19">
        <v>0</v>
      </c>
      <c r="I173" s="20">
        <v>0</v>
      </c>
      <c r="J173" s="18">
        <v>0</v>
      </c>
      <c r="K173" s="19">
        <v>0</v>
      </c>
      <c r="L173" s="20">
        <v>0</v>
      </c>
      <c r="M173" s="21" t="s">
        <v>208</v>
      </c>
    </row>
    <row r="174" spans="1:13" ht="114.75" x14ac:dyDescent="0.25">
      <c r="A174" s="7"/>
      <c r="B174" s="7"/>
      <c r="C174" s="17" t="s">
        <v>181</v>
      </c>
      <c r="D174" s="14">
        <v>2919</v>
      </c>
      <c r="E174" s="15">
        <v>-119</v>
      </c>
      <c r="F174" s="16">
        <v>2800</v>
      </c>
      <c r="G174" s="14">
        <v>0</v>
      </c>
      <c r="H174" s="15">
        <v>0</v>
      </c>
      <c r="I174" s="16">
        <v>0</v>
      </c>
      <c r="J174" s="14">
        <v>0</v>
      </c>
      <c r="K174" s="15">
        <v>0</v>
      </c>
      <c r="L174" s="16">
        <v>0</v>
      </c>
      <c r="M174" s="21" t="s">
        <v>208</v>
      </c>
    </row>
    <row r="175" spans="1:13" ht="89.25" x14ac:dyDescent="0.25">
      <c r="A175" s="7"/>
      <c r="B175" s="7"/>
      <c r="C175" s="13" t="s">
        <v>173</v>
      </c>
      <c r="D175" s="18">
        <v>1940</v>
      </c>
      <c r="E175" s="19">
        <v>-478</v>
      </c>
      <c r="F175" s="20">
        <v>1462</v>
      </c>
      <c r="G175" s="18">
        <v>0</v>
      </c>
      <c r="H175" s="19">
        <v>0</v>
      </c>
      <c r="I175" s="20">
        <v>0</v>
      </c>
      <c r="J175" s="18">
        <v>0</v>
      </c>
      <c r="K175" s="19">
        <v>0</v>
      </c>
      <c r="L175" s="20">
        <v>0</v>
      </c>
      <c r="M175" s="21" t="s">
        <v>208</v>
      </c>
    </row>
    <row r="176" spans="1:13" ht="63.75" x14ac:dyDescent="0.25">
      <c r="A176" s="7"/>
      <c r="B176" s="7"/>
      <c r="C176" s="17" t="s">
        <v>157</v>
      </c>
      <c r="D176" s="14">
        <v>1301.5</v>
      </c>
      <c r="E176" s="15">
        <v>-1301.5</v>
      </c>
      <c r="F176" s="16">
        <v>0</v>
      </c>
      <c r="G176" s="14">
        <v>0</v>
      </c>
      <c r="H176" s="15">
        <v>0</v>
      </c>
      <c r="I176" s="16">
        <v>0</v>
      </c>
      <c r="J176" s="14">
        <v>26222</v>
      </c>
      <c r="K176" s="15">
        <v>0</v>
      </c>
      <c r="L176" s="16">
        <v>26222</v>
      </c>
      <c r="M176" s="21" t="s">
        <v>208</v>
      </c>
    </row>
    <row r="177" spans="1:13" ht="51" x14ac:dyDescent="0.25">
      <c r="A177" s="7"/>
      <c r="B177" s="7"/>
      <c r="C177" s="13" t="s">
        <v>178</v>
      </c>
      <c r="D177" s="18">
        <v>420.24</v>
      </c>
      <c r="E177" s="19">
        <v>-207</v>
      </c>
      <c r="F177" s="20">
        <v>213.24</v>
      </c>
      <c r="G177" s="18">
        <v>0</v>
      </c>
      <c r="H177" s="19">
        <v>0</v>
      </c>
      <c r="I177" s="20">
        <v>0</v>
      </c>
      <c r="J177" s="18">
        <v>0</v>
      </c>
      <c r="K177" s="19">
        <v>0</v>
      </c>
      <c r="L177" s="20">
        <v>0</v>
      </c>
      <c r="M177" s="21" t="s">
        <v>208</v>
      </c>
    </row>
    <row r="178" spans="1:13" ht="51" x14ac:dyDescent="0.25">
      <c r="A178" s="7"/>
      <c r="B178" s="7"/>
      <c r="C178" s="13" t="s">
        <v>179</v>
      </c>
      <c r="D178" s="18">
        <v>420.24</v>
      </c>
      <c r="E178" s="19">
        <v>-207</v>
      </c>
      <c r="F178" s="20">
        <v>213.24</v>
      </c>
      <c r="G178" s="18">
        <v>0</v>
      </c>
      <c r="H178" s="19">
        <v>0</v>
      </c>
      <c r="I178" s="20">
        <v>0</v>
      </c>
      <c r="J178" s="18">
        <v>0</v>
      </c>
      <c r="K178" s="19">
        <v>0</v>
      </c>
      <c r="L178" s="20">
        <v>0</v>
      </c>
      <c r="M178" s="21" t="s">
        <v>208</v>
      </c>
    </row>
    <row r="179" spans="1:13" ht="140.25" x14ac:dyDescent="0.25">
      <c r="A179" s="7"/>
      <c r="B179" s="7"/>
      <c r="C179" s="13" t="s">
        <v>159</v>
      </c>
      <c r="D179" s="14">
        <v>8252</v>
      </c>
      <c r="E179" s="15">
        <v>-1289.9100000000001</v>
      </c>
      <c r="F179" s="16">
        <v>6962.09</v>
      </c>
      <c r="G179" s="14">
        <v>0</v>
      </c>
      <c r="H179" s="15">
        <v>0</v>
      </c>
      <c r="I179" s="16">
        <v>0</v>
      </c>
      <c r="J179" s="14">
        <v>0</v>
      </c>
      <c r="K179" s="15">
        <v>0</v>
      </c>
      <c r="L179" s="16">
        <v>0</v>
      </c>
      <c r="M179" s="21" t="s">
        <v>208</v>
      </c>
    </row>
    <row r="180" spans="1:13" ht="63.75" x14ac:dyDescent="0.25">
      <c r="A180" s="7"/>
      <c r="B180" s="7"/>
      <c r="C180" s="17" t="s">
        <v>176</v>
      </c>
      <c r="D180" s="18">
        <v>823.5</v>
      </c>
      <c r="E180" s="19">
        <v>-325.5</v>
      </c>
      <c r="F180" s="20">
        <v>498</v>
      </c>
      <c r="G180" s="18">
        <v>0</v>
      </c>
      <c r="H180" s="19">
        <v>0</v>
      </c>
      <c r="I180" s="20">
        <v>0</v>
      </c>
      <c r="J180" s="18">
        <v>0</v>
      </c>
      <c r="K180" s="19">
        <v>0</v>
      </c>
      <c r="L180" s="20">
        <v>0</v>
      </c>
      <c r="M180" s="21" t="s">
        <v>208</v>
      </c>
    </row>
    <row r="181" spans="1:13" ht="102" x14ac:dyDescent="0.25">
      <c r="A181" s="7"/>
      <c r="B181" s="7"/>
      <c r="C181" s="13" t="s">
        <v>161</v>
      </c>
      <c r="D181" s="14">
        <v>8022</v>
      </c>
      <c r="E181" s="15">
        <v>-1115.5</v>
      </c>
      <c r="F181" s="16">
        <v>6906.5</v>
      </c>
      <c r="G181" s="14">
        <v>0</v>
      </c>
      <c r="H181" s="15">
        <v>0</v>
      </c>
      <c r="I181" s="16">
        <v>0</v>
      </c>
      <c r="J181" s="14">
        <v>0</v>
      </c>
      <c r="K181" s="15">
        <v>0</v>
      </c>
      <c r="L181" s="16">
        <v>0</v>
      </c>
      <c r="M181" s="21" t="s">
        <v>208</v>
      </c>
    </row>
    <row r="182" spans="1:13" ht="114.75" x14ac:dyDescent="0.25">
      <c r="A182" s="7"/>
      <c r="B182" s="7"/>
      <c r="C182" s="13" t="s">
        <v>131</v>
      </c>
      <c r="D182" s="18">
        <v>10676.22</v>
      </c>
      <c r="E182" s="19">
        <v>-8517.8799999999992</v>
      </c>
      <c r="F182" s="20">
        <v>2158.34</v>
      </c>
      <c r="G182" s="18">
        <v>10907.21</v>
      </c>
      <c r="H182" s="19">
        <v>0</v>
      </c>
      <c r="I182" s="20">
        <v>10907.21</v>
      </c>
      <c r="J182" s="18">
        <v>0</v>
      </c>
      <c r="K182" s="19">
        <v>0</v>
      </c>
      <c r="L182" s="20">
        <v>0</v>
      </c>
      <c r="M182" s="21" t="s">
        <v>215</v>
      </c>
    </row>
    <row r="183" spans="1:13" ht="51" x14ac:dyDescent="0.25">
      <c r="A183" s="7"/>
      <c r="B183" s="7"/>
      <c r="C183" s="13" t="s">
        <v>141</v>
      </c>
      <c r="D183" s="18">
        <v>8590.68</v>
      </c>
      <c r="E183" s="19">
        <v>-3436.27</v>
      </c>
      <c r="F183" s="20">
        <v>5154.41</v>
      </c>
      <c r="G183" s="18">
        <v>8590.68</v>
      </c>
      <c r="H183" s="19">
        <v>0</v>
      </c>
      <c r="I183" s="20">
        <v>8590.68</v>
      </c>
      <c r="J183" s="18">
        <v>0</v>
      </c>
      <c r="K183" s="19">
        <v>0</v>
      </c>
      <c r="L183" s="20">
        <v>0</v>
      </c>
      <c r="M183" s="21" t="s">
        <v>215</v>
      </c>
    </row>
    <row r="184" spans="1:13" ht="51" x14ac:dyDescent="0.25">
      <c r="A184" s="7"/>
      <c r="B184" s="7"/>
      <c r="C184" s="17" t="s">
        <v>139</v>
      </c>
      <c r="D184" s="14">
        <v>8795.02</v>
      </c>
      <c r="E184" s="15">
        <v>-4118.01</v>
      </c>
      <c r="F184" s="16">
        <v>4677.01</v>
      </c>
      <c r="G184" s="14">
        <v>6795.02</v>
      </c>
      <c r="H184" s="15">
        <v>0</v>
      </c>
      <c r="I184" s="16">
        <v>6795.02</v>
      </c>
      <c r="J184" s="14">
        <v>0</v>
      </c>
      <c r="K184" s="15">
        <v>0</v>
      </c>
      <c r="L184" s="16">
        <v>0</v>
      </c>
      <c r="M184" s="21" t="s">
        <v>215</v>
      </c>
    </row>
    <row r="185" spans="1:13" ht="51" x14ac:dyDescent="0.25">
      <c r="A185" s="7"/>
      <c r="B185" s="7"/>
      <c r="C185" s="13" t="s">
        <v>156</v>
      </c>
      <c r="D185" s="18">
        <v>3387.83</v>
      </c>
      <c r="E185" s="19">
        <v>-1355.13</v>
      </c>
      <c r="F185" s="20">
        <v>2032.6999999999998</v>
      </c>
      <c r="G185" s="18">
        <v>3387.83</v>
      </c>
      <c r="H185" s="19">
        <v>0</v>
      </c>
      <c r="I185" s="20">
        <v>3387.83</v>
      </c>
      <c r="J185" s="18">
        <v>0</v>
      </c>
      <c r="K185" s="19">
        <v>0</v>
      </c>
      <c r="L185" s="20">
        <v>0</v>
      </c>
      <c r="M185" s="21" t="s">
        <v>215</v>
      </c>
    </row>
    <row r="186" spans="1:13" ht="76.5" x14ac:dyDescent="0.25">
      <c r="A186" s="7"/>
      <c r="B186" s="7"/>
      <c r="C186" s="13" t="s">
        <v>183</v>
      </c>
      <c r="D186" s="14">
        <v>95</v>
      </c>
      <c r="E186" s="15">
        <v>-95</v>
      </c>
      <c r="F186" s="16">
        <v>0</v>
      </c>
      <c r="G186" s="14">
        <v>0</v>
      </c>
      <c r="H186" s="15">
        <v>0</v>
      </c>
      <c r="I186" s="16">
        <v>0</v>
      </c>
      <c r="J186" s="14">
        <v>1621.71</v>
      </c>
      <c r="K186" s="15">
        <v>0</v>
      </c>
      <c r="L186" s="16">
        <v>1621.71</v>
      </c>
      <c r="M186" s="21" t="s">
        <v>220</v>
      </c>
    </row>
    <row r="187" spans="1:13" ht="153" x14ac:dyDescent="0.25">
      <c r="A187" s="7"/>
      <c r="B187" s="7"/>
      <c r="C187" s="17" t="s">
        <v>184</v>
      </c>
      <c r="D187" s="18">
        <v>95</v>
      </c>
      <c r="E187" s="19">
        <v>-95</v>
      </c>
      <c r="F187" s="20">
        <v>0</v>
      </c>
      <c r="G187" s="18">
        <v>0</v>
      </c>
      <c r="H187" s="19">
        <v>0</v>
      </c>
      <c r="I187" s="20">
        <v>0</v>
      </c>
      <c r="J187" s="18">
        <v>8977</v>
      </c>
      <c r="K187" s="19">
        <v>0</v>
      </c>
      <c r="L187" s="20">
        <v>8977</v>
      </c>
      <c r="M187" s="12" t="s">
        <v>209</v>
      </c>
    </row>
    <row r="188" spans="1:13" ht="140.25" x14ac:dyDescent="0.25">
      <c r="A188" s="7"/>
      <c r="B188" s="7"/>
      <c r="C188" s="17" t="s">
        <v>155</v>
      </c>
      <c r="D188" s="18">
        <v>4871</v>
      </c>
      <c r="E188" s="19">
        <v>-1357.2</v>
      </c>
      <c r="F188" s="20">
        <v>3513.8</v>
      </c>
      <c r="G188" s="18">
        <v>4871</v>
      </c>
      <c r="H188" s="19">
        <v>0</v>
      </c>
      <c r="I188" s="20">
        <v>4871</v>
      </c>
      <c r="J188" s="18">
        <v>0</v>
      </c>
      <c r="K188" s="19">
        <v>0</v>
      </c>
      <c r="L188" s="20">
        <v>0</v>
      </c>
      <c r="M188" s="21" t="s">
        <v>208</v>
      </c>
    </row>
    <row r="189" spans="1:13" ht="15" customHeight="1" x14ac:dyDescent="0.25">
      <c r="A189" s="7"/>
      <c r="B189" s="29" t="s">
        <v>12</v>
      </c>
      <c r="C189" s="29"/>
      <c r="D189" s="22">
        <f t="shared" ref="D189:L189" si="40">SUM(D122:D188)</f>
        <v>597450.92999999993</v>
      </c>
      <c r="E189" s="23">
        <f t="shared" si="40"/>
        <v>-255848.33000000005</v>
      </c>
      <c r="F189" s="24">
        <f t="shared" si="40"/>
        <v>341602.60000000003</v>
      </c>
      <c r="G189" s="22">
        <f t="shared" si="40"/>
        <v>407565.53000000009</v>
      </c>
      <c r="H189" s="23">
        <f t="shared" si="40"/>
        <v>0</v>
      </c>
      <c r="I189" s="24">
        <f t="shared" si="40"/>
        <v>407565.53000000009</v>
      </c>
      <c r="J189" s="22">
        <f t="shared" si="40"/>
        <v>257418.59999999998</v>
      </c>
      <c r="K189" s="23">
        <f t="shared" si="40"/>
        <v>0</v>
      </c>
      <c r="L189" s="24">
        <f t="shared" si="40"/>
        <v>257418.59999999998</v>
      </c>
      <c r="M189" s="12"/>
    </row>
    <row r="190" spans="1:13" ht="18" customHeight="1" x14ac:dyDescent="0.25">
      <c r="A190" s="28" t="s">
        <v>190</v>
      </c>
      <c r="B190" s="28"/>
      <c r="C190" s="28"/>
      <c r="D190" s="22">
        <f t="shared" ref="D190:L190" si="41">D189+D121</f>
        <v>650669.1</v>
      </c>
      <c r="E190" s="23">
        <f t="shared" si="41"/>
        <v>-294082.96000000002</v>
      </c>
      <c r="F190" s="24">
        <f t="shared" si="41"/>
        <v>356586.14</v>
      </c>
      <c r="G190" s="22">
        <f t="shared" si="41"/>
        <v>440311.18000000011</v>
      </c>
      <c r="H190" s="23">
        <f t="shared" si="41"/>
        <v>0</v>
      </c>
      <c r="I190" s="24">
        <f t="shared" si="41"/>
        <v>440311.18000000011</v>
      </c>
      <c r="J190" s="22">
        <f t="shared" si="41"/>
        <v>303525.37</v>
      </c>
      <c r="K190" s="23">
        <f t="shared" si="41"/>
        <v>0</v>
      </c>
      <c r="L190" s="24">
        <f t="shared" si="41"/>
        <v>303525.37</v>
      </c>
      <c r="M190" s="12"/>
    </row>
    <row r="191" spans="1:13" ht="101.25" customHeight="1" x14ac:dyDescent="0.25">
      <c r="A191" s="8" t="s">
        <v>203</v>
      </c>
      <c r="B191" s="8"/>
      <c r="C191" s="13" t="s">
        <v>191</v>
      </c>
      <c r="D191" s="14">
        <v>0</v>
      </c>
      <c r="E191" s="15">
        <v>19833</v>
      </c>
      <c r="F191" s="16">
        <v>19833</v>
      </c>
      <c r="G191" s="14">
        <v>0</v>
      </c>
      <c r="H191" s="15">
        <v>0</v>
      </c>
      <c r="I191" s="16">
        <v>0</v>
      </c>
      <c r="J191" s="14">
        <v>0</v>
      </c>
      <c r="K191" s="15">
        <v>0</v>
      </c>
      <c r="L191" s="16">
        <v>0</v>
      </c>
      <c r="M191" s="12" t="s">
        <v>225</v>
      </c>
    </row>
    <row r="192" spans="1:13" ht="15" customHeight="1" x14ac:dyDescent="0.25">
      <c r="A192" s="7"/>
      <c r="B192" s="29" t="s">
        <v>12</v>
      </c>
      <c r="C192" s="29"/>
      <c r="D192" s="22">
        <f>SUM(D191)</f>
        <v>0</v>
      </c>
      <c r="E192" s="23">
        <f t="shared" ref="E192:F192" si="42">SUM(E191)</f>
        <v>19833</v>
      </c>
      <c r="F192" s="24">
        <f t="shared" si="42"/>
        <v>19833</v>
      </c>
      <c r="G192" s="22">
        <f>SUM(G191)</f>
        <v>0</v>
      </c>
      <c r="H192" s="23">
        <f t="shared" ref="H192" si="43">SUM(H191)</f>
        <v>0</v>
      </c>
      <c r="I192" s="24">
        <f t="shared" ref="I192" si="44">SUM(I191)</f>
        <v>0</v>
      </c>
      <c r="J192" s="22">
        <f>SUM(J191)</f>
        <v>0</v>
      </c>
      <c r="K192" s="23">
        <f t="shared" ref="K192" si="45">SUM(K191)</f>
        <v>0</v>
      </c>
      <c r="L192" s="24">
        <f t="shared" ref="L192" si="46">SUM(L191)</f>
        <v>0</v>
      </c>
      <c r="M192" s="12"/>
    </row>
    <row r="193" spans="1:13" ht="18.75" customHeight="1" x14ac:dyDescent="0.25">
      <c r="A193" s="28" t="s">
        <v>192</v>
      </c>
      <c r="B193" s="28"/>
      <c r="C193" s="28"/>
      <c r="D193" s="22">
        <f>D192</f>
        <v>0</v>
      </c>
      <c r="E193" s="23">
        <f t="shared" ref="E193:G193" si="47">E192</f>
        <v>19833</v>
      </c>
      <c r="F193" s="24">
        <f t="shared" si="47"/>
        <v>19833</v>
      </c>
      <c r="G193" s="22">
        <f t="shared" si="47"/>
        <v>0</v>
      </c>
      <c r="H193" s="23">
        <f t="shared" ref="H193" si="48">H192</f>
        <v>0</v>
      </c>
      <c r="I193" s="24">
        <f t="shared" ref="I193:J193" si="49">I192</f>
        <v>0</v>
      </c>
      <c r="J193" s="22">
        <f t="shared" si="49"/>
        <v>0</v>
      </c>
      <c r="K193" s="23">
        <f t="shared" ref="K193" si="50">K192</f>
        <v>0</v>
      </c>
      <c r="L193" s="24">
        <f t="shared" ref="L193" si="51">L192</f>
        <v>0</v>
      </c>
      <c r="M193" s="12"/>
    </row>
    <row r="194" spans="1:13" x14ac:dyDescent="0.25">
      <c r="A194" s="28" t="s">
        <v>9</v>
      </c>
      <c r="B194" s="28"/>
      <c r="C194" s="28"/>
      <c r="D194" s="22">
        <f t="shared" ref="D194:L194" si="52">D193+D190+D111+D108+D92+D63+D59</f>
        <v>8325699.0270000007</v>
      </c>
      <c r="E194" s="23">
        <f t="shared" si="52"/>
        <v>426805.67000000004</v>
      </c>
      <c r="F194" s="24">
        <f t="shared" si="52"/>
        <v>7826617.5070000002</v>
      </c>
      <c r="G194" s="22">
        <f t="shared" si="52"/>
        <v>5852039.7199999997</v>
      </c>
      <c r="H194" s="23">
        <f t="shared" si="52"/>
        <v>113750</v>
      </c>
      <c r="I194" s="24">
        <f t="shared" si="52"/>
        <v>5965789.7199999997</v>
      </c>
      <c r="J194" s="22">
        <f t="shared" si="52"/>
        <v>6641677.8100000005</v>
      </c>
      <c r="K194" s="23">
        <f t="shared" si="52"/>
        <v>-2000.0000000000146</v>
      </c>
      <c r="L194" s="24">
        <f t="shared" si="52"/>
        <v>6665717.8100000005</v>
      </c>
      <c r="M194" s="12"/>
    </row>
  </sheetData>
  <autoFilter ref="A3:M194"/>
  <mergeCells count="27">
    <mergeCell ref="B58:C58"/>
    <mergeCell ref="A1:M1"/>
    <mergeCell ref="B94:C94"/>
    <mergeCell ref="B56:C56"/>
    <mergeCell ref="A59:C59"/>
    <mergeCell ref="B9:C9"/>
    <mergeCell ref="B24:C24"/>
    <mergeCell ref="B32:C32"/>
    <mergeCell ref="B36:C36"/>
    <mergeCell ref="B46:C46"/>
    <mergeCell ref="B49:C49"/>
    <mergeCell ref="B62:C62"/>
    <mergeCell ref="A63:C63"/>
    <mergeCell ref="B66:C66"/>
    <mergeCell ref="B91:C91"/>
    <mergeCell ref="A92:C92"/>
    <mergeCell ref="B95:B97"/>
    <mergeCell ref="B107:C107"/>
    <mergeCell ref="A108:C108"/>
    <mergeCell ref="B110:C110"/>
    <mergeCell ref="A111:C111"/>
    <mergeCell ref="A194:C194"/>
    <mergeCell ref="B121:C121"/>
    <mergeCell ref="B189:C189"/>
    <mergeCell ref="A190:C190"/>
    <mergeCell ref="A193:C193"/>
    <mergeCell ref="B192:C192"/>
  </mergeCells>
  <pageMargins left="0.78740157480314965" right="0.70866141732283472" top="0.78740157480314965" bottom="0.78740157480314965" header="0.31496062992125984" footer="0.31496062992125984"/>
  <pageSetup paperSize="9" scale="68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2019-09-19T09:10:49Z</dcterms:modified>
</cp:coreProperties>
</file>