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1720" windowHeight="12075"/>
  </bookViews>
  <sheets>
    <sheet name="Приложение 8" sheetId="1" r:id="rId1"/>
  </sheets>
  <definedNames>
    <definedName name="_xlnm._FilterDatabase" localSheetId="0" hidden="1">'Приложение 8'!$A$3:$L$51</definedName>
    <definedName name="_xlnm.Print_Titles" localSheetId="0">'Приложение 8'!$3:$3</definedName>
  </definedNames>
  <calcPr calcId="145621"/>
</workbook>
</file>

<file path=xl/calcChain.xml><?xml version="1.0" encoding="utf-8"?>
<calcChain xmlns="http://schemas.openxmlformats.org/spreadsheetml/2006/main">
  <c r="E24" i="1" l="1"/>
  <c r="F24" i="1"/>
  <c r="G24" i="1"/>
  <c r="H24" i="1"/>
  <c r="I24" i="1"/>
  <c r="J24" i="1"/>
  <c r="K24" i="1"/>
  <c r="L24" i="1"/>
  <c r="D24" i="1"/>
  <c r="D7" i="1" l="1"/>
  <c r="E7" i="1"/>
  <c r="F7" i="1"/>
  <c r="G7" i="1"/>
  <c r="H7" i="1"/>
  <c r="I7" i="1"/>
  <c r="J7" i="1"/>
  <c r="K7" i="1"/>
  <c r="L7" i="1"/>
  <c r="D27" i="1"/>
  <c r="D28" i="1" s="1"/>
  <c r="E27" i="1"/>
  <c r="F27" i="1"/>
  <c r="F28" i="1" s="1"/>
  <c r="G27" i="1"/>
  <c r="H27" i="1"/>
  <c r="I27" i="1"/>
  <c r="J27" i="1"/>
  <c r="J28" i="1" s="1"/>
  <c r="K27" i="1"/>
  <c r="K28" i="1" s="1"/>
  <c r="L27" i="1"/>
  <c r="E28" i="1"/>
  <c r="G28" i="1"/>
  <c r="H28" i="1"/>
  <c r="I28" i="1"/>
  <c r="L28" i="1"/>
  <c r="D33" i="1"/>
  <c r="E33" i="1"/>
  <c r="F33" i="1"/>
  <c r="G33" i="1"/>
  <c r="H33" i="1"/>
  <c r="I33" i="1"/>
  <c r="J33" i="1"/>
  <c r="K33" i="1"/>
  <c r="L33" i="1"/>
  <c r="D38" i="1"/>
  <c r="E38" i="1"/>
  <c r="F38" i="1"/>
  <c r="G38" i="1"/>
  <c r="H38" i="1"/>
  <c r="I38" i="1"/>
  <c r="J38" i="1"/>
  <c r="K38" i="1"/>
  <c r="L38" i="1"/>
  <c r="D47" i="1"/>
  <c r="E47" i="1"/>
  <c r="F47" i="1"/>
  <c r="G47" i="1"/>
  <c r="H47" i="1"/>
  <c r="I47" i="1"/>
  <c r="J47" i="1"/>
  <c r="K47" i="1"/>
  <c r="L47" i="1"/>
  <c r="D49" i="1"/>
  <c r="D50" i="1" s="1"/>
  <c r="E49" i="1"/>
  <c r="E50" i="1" s="1"/>
  <c r="F49" i="1"/>
  <c r="G49" i="1"/>
  <c r="H49" i="1"/>
  <c r="I49" i="1"/>
  <c r="I50" i="1" s="1"/>
  <c r="J49" i="1"/>
  <c r="K49" i="1"/>
  <c r="K50" i="1" s="1"/>
  <c r="K51" i="1" s="1"/>
  <c r="L49" i="1"/>
  <c r="L50" i="1" s="1"/>
  <c r="L51" i="1" s="1"/>
  <c r="F50" i="1"/>
  <c r="G50" i="1"/>
  <c r="H50" i="1"/>
  <c r="J50" i="1"/>
  <c r="G51" i="1"/>
  <c r="I51" i="1" l="1"/>
  <c r="E51" i="1"/>
  <c r="D51" i="1"/>
  <c r="J51" i="1"/>
  <c r="F51" i="1"/>
  <c r="H51" i="1"/>
</calcChain>
</file>

<file path=xl/sharedStrings.xml><?xml version="1.0" encoding="utf-8"?>
<sst xmlns="http://schemas.openxmlformats.org/spreadsheetml/2006/main" count="84" uniqueCount="56">
  <si>
    <t>Общий итог</t>
  </si>
  <si>
    <t>Комитет общего и професс. образования  итог</t>
  </si>
  <si>
    <t>Итог по программе</t>
  </si>
  <si>
    <t>Развитие дошкольного образования детей Ленинградской области</t>
  </si>
  <si>
    <t>ГП ЛО "Современное образование Ленинградской области"</t>
  </si>
  <si>
    <t xml:space="preserve">Комитет общего и професс. образования </t>
  </si>
  <si>
    <t>Комитет по ТЭК итог</t>
  </si>
  <si>
    <t>Энергетика Ленинградской области</t>
  </si>
  <si>
    <t>Газификация Ленинградской области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</si>
  <si>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</si>
  <si>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Устойчивое развитие сельских территорий Ленинградской области</t>
  </si>
  <si>
    <t>ГП ЛО "Развитие сельского хозяйства Ленинградской области"</t>
  </si>
  <si>
    <t>Комитет по ТЭК</t>
  </si>
  <si>
    <t>КУГИ Итог</t>
  </si>
  <si>
    <t>Итог по непрограммным расходам</t>
  </si>
  <si>
    <t>Непрограммные расходы</t>
  </si>
  <si>
    <t>КУГИ</t>
  </si>
  <si>
    <t>Комитет по ЖКХ итог</t>
  </si>
  <si>
    <t>Водоснабжение и водоотведение Ленинградской области</t>
  </si>
  <si>
    <t>Комитет по ЖКХ</t>
  </si>
  <si>
    <t>Комитет по дорожному хозяйству  итог</t>
  </si>
  <si>
    <t>Развитие сети автомобильных дорог общего пользования</t>
  </si>
  <si>
    <t>ГП ЛО "Развитие транспортной системы Ленинградской области"</t>
  </si>
  <si>
    <t xml:space="preserve">Комитет по дорожному хозяйству </t>
  </si>
  <si>
    <t>Комитет по здравоохранению  итог</t>
  </si>
  <si>
    <t>Организация территориальной модели здравоохранения Ленинградской области</t>
  </si>
  <si>
    <t>Управление и кадровое обеспечение</t>
  </si>
  <si>
    <t>ГП ЛО "Развитие здравоохранения в Ленинградской области"</t>
  </si>
  <si>
    <t xml:space="preserve">Комитет по здравоохранению </t>
  </si>
  <si>
    <t>Комитет по строительству  итог</t>
  </si>
  <si>
    <t>Содействие в обеспечении жильем граждан Ленинградской области</t>
  </si>
  <si>
    <t>Развитие инженерной, транспортной и социальной инфраструктуры в районах массовой жилой застройки</t>
  </si>
  <si>
    <t>ГП ЛО "Формирование городской среды и обеспечение качественным жильем граждан на территории Ленинградской области"</t>
  </si>
  <si>
    <t>Развитие профессионального образования</t>
  </si>
  <si>
    <t>Развитие начального общего, основного общего и среднего образования детей Ленинградской области</t>
  </si>
  <si>
    <t>Профессиональное искусство, народное творчество и культурно-досуговая деятельности</t>
  </si>
  <si>
    <t>Обеспечение условий реализации государственной программы</t>
  </si>
  <si>
    <t>ГП ЛО "Развитие культуры в Ленинградской области"</t>
  </si>
  <si>
    <t>Развитие спортивной инфраструктуры Ленинградской области</t>
  </si>
  <si>
    <t>ГП ЛО "Развитие физической культуры и спорта в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</si>
  <si>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</si>
  <si>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ГП ЛО "Безопасность Ленинградской области"</t>
  </si>
  <si>
    <t xml:space="preserve">Комитет по строительству </t>
  </si>
  <si>
    <t xml:space="preserve"> План 2021 
(после поправок)</t>
  </si>
  <si>
    <t xml:space="preserve">Плюс/минус 2021 </t>
  </si>
  <si>
    <t>План 2021</t>
  </si>
  <si>
    <t xml:space="preserve"> План 2020
(после поправок)</t>
  </si>
  <si>
    <t xml:space="preserve">Плюс/минус 2020 </t>
  </si>
  <si>
    <t xml:space="preserve">План 2020 </t>
  </si>
  <si>
    <t xml:space="preserve"> План 2019 
(после поправок)</t>
  </si>
  <si>
    <t xml:space="preserve">Плюс/минус 2019 </t>
  </si>
  <si>
    <t xml:space="preserve">План 2019 </t>
  </si>
  <si>
    <t>Наименование подпрограммы</t>
  </si>
  <si>
    <t>Наименование государственной программы</t>
  </si>
  <si>
    <t>ГРБС</t>
  </si>
  <si>
    <t>Приложение 8 к Пояснительной записке. 
Адресная инвестиционная программа Ленинградской области на 2019 год и на плановый период 2020 и 2021 по главным распорядителям бюджетных средств (ГРБС) и государственным программам (подпрограммам)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</si>
</sst>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workbookViewId="0">
      <selection activeCell="A53" sqref="A53"/>
    </sheetView>
  </sheetViews>
  <sheetFormatPr defaultRowHeight="15" x14ac:dyDescent="0.25"/>
  <cols>
    <col min="1" max="1" width="15.140625" style="1" customWidth="1"/>
    <col min="2" max="3" width="17.140625" style="1" customWidth="1"/>
    <col min="4" max="12" width="11.140625" style="1" customWidth="1"/>
    <col min="13" max="16384" width="9.140625" style="1"/>
  </cols>
  <sheetData>
    <row r="1" spans="1:12" ht="48.75" customHeight="1" x14ac:dyDescent="0.25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1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8.25" x14ac:dyDescent="0.25">
      <c r="A3" s="23" t="s">
        <v>54</v>
      </c>
      <c r="B3" s="23" t="s">
        <v>53</v>
      </c>
      <c r="C3" s="23" t="s">
        <v>52</v>
      </c>
      <c r="D3" s="22" t="s">
        <v>51</v>
      </c>
      <c r="E3" s="22" t="s">
        <v>50</v>
      </c>
      <c r="F3" s="22" t="s">
        <v>49</v>
      </c>
      <c r="G3" s="22" t="s">
        <v>48</v>
      </c>
      <c r="H3" s="22" t="s">
        <v>47</v>
      </c>
      <c r="I3" s="22" t="s">
        <v>46</v>
      </c>
      <c r="J3" s="22" t="s">
        <v>45</v>
      </c>
      <c r="K3" s="22" t="s">
        <v>44</v>
      </c>
      <c r="L3" s="22" t="s">
        <v>43</v>
      </c>
    </row>
    <row r="4" spans="1:12" ht="213" customHeight="1" x14ac:dyDescent="0.25">
      <c r="A4" s="18" t="s">
        <v>42</v>
      </c>
      <c r="B4" s="18" t="s">
        <v>41</v>
      </c>
      <c r="C4" s="18" t="s">
        <v>40</v>
      </c>
      <c r="D4" s="21">
        <v>312371</v>
      </c>
      <c r="E4" s="20">
        <v>-134751</v>
      </c>
      <c r="F4" s="20">
        <v>177620</v>
      </c>
      <c r="G4" s="20">
        <v>135249</v>
      </c>
      <c r="H4" s="20">
        <v>137936</v>
      </c>
      <c r="I4" s="20">
        <v>273185</v>
      </c>
      <c r="J4" s="20">
        <v>0</v>
      </c>
      <c r="K4" s="20">
        <v>0</v>
      </c>
      <c r="L4" s="19">
        <v>0</v>
      </c>
    </row>
    <row r="5" spans="1:12" x14ac:dyDescent="0.25">
      <c r="A5" s="10"/>
      <c r="B5" s="25" t="s">
        <v>2</v>
      </c>
      <c r="C5" s="26"/>
      <c r="D5" s="9">
        <v>312371</v>
      </c>
      <c r="E5" s="8">
        <v>-134751</v>
      </c>
      <c r="F5" s="8">
        <v>177620</v>
      </c>
      <c r="G5" s="8">
        <v>135249</v>
      </c>
      <c r="H5" s="8">
        <v>137936</v>
      </c>
      <c r="I5" s="8">
        <v>273185</v>
      </c>
      <c r="J5" s="8">
        <v>0</v>
      </c>
      <c r="K5" s="8">
        <v>0</v>
      </c>
      <c r="L5" s="7">
        <v>0</v>
      </c>
    </row>
    <row r="6" spans="1:12" ht="75" customHeight="1" x14ac:dyDescent="0.25">
      <c r="A6" s="10"/>
      <c r="B6" s="18" t="s">
        <v>11</v>
      </c>
      <c r="C6" s="18" t="s">
        <v>10</v>
      </c>
      <c r="D6" s="17">
        <v>260900.36000000002</v>
      </c>
      <c r="E6" s="16">
        <v>-12448.719999999998</v>
      </c>
      <c r="F6" s="16">
        <v>248451.64</v>
      </c>
      <c r="G6" s="16">
        <v>392466.9</v>
      </c>
      <c r="H6" s="16">
        <v>-739.5</v>
      </c>
      <c r="I6" s="16">
        <v>391727.4</v>
      </c>
      <c r="J6" s="16">
        <v>562411</v>
      </c>
      <c r="K6" s="16">
        <v>0</v>
      </c>
      <c r="L6" s="15">
        <v>562411</v>
      </c>
    </row>
    <row r="7" spans="1:12" x14ac:dyDescent="0.25">
      <c r="A7" s="10"/>
      <c r="B7" s="25" t="s">
        <v>2</v>
      </c>
      <c r="C7" s="26"/>
      <c r="D7" s="9">
        <f t="shared" ref="D7:L7" si="0">D6</f>
        <v>260900.36000000002</v>
      </c>
      <c r="E7" s="8">
        <f t="shared" si="0"/>
        <v>-12448.719999999998</v>
      </c>
      <c r="F7" s="8">
        <f t="shared" si="0"/>
        <v>248451.64</v>
      </c>
      <c r="G7" s="8">
        <f t="shared" si="0"/>
        <v>392466.9</v>
      </c>
      <c r="H7" s="8">
        <f t="shared" si="0"/>
        <v>-739.5</v>
      </c>
      <c r="I7" s="8">
        <f t="shared" si="0"/>
        <v>391727.4</v>
      </c>
      <c r="J7" s="8">
        <f t="shared" si="0"/>
        <v>562411</v>
      </c>
      <c r="K7" s="8">
        <f t="shared" si="0"/>
        <v>0</v>
      </c>
      <c r="L7" s="7">
        <f t="shared" si="0"/>
        <v>562411</v>
      </c>
    </row>
    <row r="8" spans="1:12" ht="63.75" x14ac:dyDescent="0.25">
      <c r="A8" s="10"/>
      <c r="B8" s="18" t="s">
        <v>39</v>
      </c>
      <c r="C8" s="18" t="s">
        <v>38</v>
      </c>
      <c r="D8" s="17">
        <v>1045193.3</v>
      </c>
      <c r="E8" s="16">
        <v>113.64000000000124</v>
      </c>
      <c r="F8" s="16">
        <v>1045306.9400000001</v>
      </c>
      <c r="G8" s="16">
        <v>652456.48</v>
      </c>
      <c r="H8" s="16">
        <v>4358.33</v>
      </c>
      <c r="I8" s="16">
        <v>656814.80999999994</v>
      </c>
      <c r="J8" s="16">
        <v>255827</v>
      </c>
      <c r="K8" s="16">
        <v>0</v>
      </c>
      <c r="L8" s="15">
        <v>255827</v>
      </c>
    </row>
    <row r="9" spans="1:12" x14ac:dyDescent="0.25">
      <c r="A9" s="10"/>
      <c r="B9" s="25" t="s">
        <v>2</v>
      </c>
      <c r="C9" s="26"/>
      <c r="D9" s="9">
        <v>1045193.3</v>
      </c>
      <c r="E9" s="8">
        <v>113.64000000000124</v>
      </c>
      <c r="F9" s="8">
        <v>1045306.9400000001</v>
      </c>
      <c r="G9" s="8">
        <v>652456.48</v>
      </c>
      <c r="H9" s="8">
        <v>4358.33</v>
      </c>
      <c r="I9" s="8">
        <v>656814.80999999994</v>
      </c>
      <c r="J9" s="8">
        <v>255827</v>
      </c>
      <c r="K9" s="8">
        <v>0</v>
      </c>
      <c r="L9" s="7">
        <v>255827</v>
      </c>
    </row>
    <row r="10" spans="1:12" ht="63.75" x14ac:dyDescent="0.25">
      <c r="A10" s="10"/>
      <c r="B10" s="18" t="s">
        <v>37</v>
      </c>
      <c r="C10" s="18" t="s">
        <v>36</v>
      </c>
      <c r="D10" s="17">
        <v>155173</v>
      </c>
      <c r="E10" s="16">
        <v>-117225.45</v>
      </c>
      <c r="F10" s="16">
        <v>37947.550000000003</v>
      </c>
      <c r="G10" s="16">
        <v>100000</v>
      </c>
      <c r="H10" s="16">
        <v>0</v>
      </c>
      <c r="I10" s="16">
        <v>100000</v>
      </c>
      <c r="J10" s="16">
        <v>259723</v>
      </c>
      <c r="K10" s="16">
        <v>93278.45</v>
      </c>
      <c r="L10" s="15">
        <v>353001.45</v>
      </c>
    </row>
    <row r="11" spans="1:12" ht="89.25" x14ac:dyDescent="0.25">
      <c r="A11" s="10"/>
      <c r="B11" s="10"/>
      <c r="C11" s="14" t="s">
        <v>35</v>
      </c>
      <c r="D11" s="13">
        <v>105531</v>
      </c>
      <c r="E11" s="12">
        <v>-50000</v>
      </c>
      <c r="F11" s="12">
        <v>55531</v>
      </c>
      <c r="G11" s="12">
        <v>202820</v>
      </c>
      <c r="H11" s="12">
        <v>50000</v>
      </c>
      <c r="I11" s="12">
        <v>252820</v>
      </c>
      <c r="J11" s="12">
        <v>327288</v>
      </c>
      <c r="K11" s="12">
        <v>0</v>
      </c>
      <c r="L11" s="11">
        <v>327288</v>
      </c>
    </row>
    <row r="12" spans="1:12" x14ac:dyDescent="0.25">
      <c r="A12" s="10"/>
      <c r="B12" s="25" t="s">
        <v>2</v>
      </c>
      <c r="C12" s="26"/>
      <c r="D12" s="9">
        <v>260704</v>
      </c>
      <c r="E12" s="8">
        <v>-167225.45000000001</v>
      </c>
      <c r="F12" s="8">
        <v>93478.55</v>
      </c>
      <c r="G12" s="8">
        <v>302820</v>
      </c>
      <c r="H12" s="8">
        <v>50000</v>
      </c>
      <c r="I12" s="8">
        <v>352820</v>
      </c>
      <c r="J12" s="8">
        <v>587011</v>
      </c>
      <c r="K12" s="8">
        <v>93278.45</v>
      </c>
      <c r="L12" s="7">
        <v>680289.45</v>
      </c>
    </row>
    <row r="13" spans="1:12" ht="89.25" x14ac:dyDescent="0.25">
      <c r="A13" s="10"/>
      <c r="B13" s="18" t="s">
        <v>4</v>
      </c>
      <c r="C13" s="18" t="s">
        <v>34</v>
      </c>
      <c r="D13" s="17">
        <v>1180483.8999999999</v>
      </c>
      <c r="E13" s="16">
        <v>-346096.88</v>
      </c>
      <c r="F13" s="16">
        <v>834387.02</v>
      </c>
      <c r="G13" s="16">
        <v>1715313.42</v>
      </c>
      <c r="H13" s="16">
        <v>95586.5</v>
      </c>
      <c r="I13" s="16">
        <v>1810899.92</v>
      </c>
      <c r="J13" s="16">
        <v>3129166.3</v>
      </c>
      <c r="K13" s="16">
        <v>-93278.450000000012</v>
      </c>
      <c r="L13" s="15">
        <v>3035887.85</v>
      </c>
    </row>
    <row r="14" spans="1:12" ht="63.75" x14ac:dyDescent="0.25">
      <c r="A14" s="10"/>
      <c r="B14" s="10"/>
      <c r="C14" s="14" t="s">
        <v>3</v>
      </c>
      <c r="D14" s="13">
        <v>784168.4</v>
      </c>
      <c r="E14" s="12">
        <v>793772.6</v>
      </c>
      <c r="F14" s="12">
        <v>1577940.9999999998</v>
      </c>
      <c r="G14" s="12">
        <v>354357.6</v>
      </c>
      <c r="H14" s="12">
        <v>75729</v>
      </c>
      <c r="I14" s="12">
        <v>430086.6</v>
      </c>
      <c r="J14" s="12">
        <v>319921.7</v>
      </c>
      <c r="K14" s="12">
        <v>0</v>
      </c>
      <c r="L14" s="11">
        <v>319921.7</v>
      </c>
    </row>
    <row r="15" spans="1:12" ht="38.25" x14ac:dyDescent="0.25">
      <c r="A15" s="10"/>
      <c r="B15" s="10"/>
      <c r="C15" s="14" t="s">
        <v>33</v>
      </c>
      <c r="D15" s="13">
        <v>27688</v>
      </c>
      <c r="E15" s="12">
        <v>64211.33</v>
      </c>
      <c r="F15" s="12">
        <v>91899.33</v>
      </c>
      <c r="G15" s="12">
        <v>142626</v>
      </c>
      <c r="H15" s="12">
        <v>-64211.33</v>
      </c>
      <c r="I15" s="12">
        <v>78414.67</v>
      </c>
      <c r="J15" s="12">
        <v>122512</v>
      </c>
      <c r="K15" s="12">
        <v>0</v>
      </c>
      <c r="L15" s="11">
        <v>122512</v>
      </c>
    </row>
    <row r="16" spans="1:12" x14ac:dyDescent="0.25">
      <c r="A16" s="10"/>
      <c r="B16" s="25" t="s">
        <v>2</v>
      </c>
      <c r="C16" s="26"/>
      <c r="D16" s="9">
        <v>1992340.2999999998</v>
      </c>
      <c r="E16" s="8">
        <v>511887.05</v>
      </c>
      <c r="F16" s="8">
        <v>2504227.3499999996</v>
      </c>
      <c r="G16" s="8">
        <v>2212297.02</v>
      </c>
      <c r="H16" s="8">
        <v>107104.17</v>
      </c>
      <c r="I16" s="8">
        <v>2319401.19</v>
      </c>
      <c r="J16" s="8">
        <v>3571600</v>
      </c>
      <c r="K16" s="8">
        <v>-93278.450000000012</v>
      </c>
      <c r="L16" s="7">
        <v>3478321.5500000003</v>
      </c>
    </row>
    <row r="17" spans="1:12" ht="76.5" x14ac:dyDescent="0.25">
      <c r="A17" s="10"/>
      <c r="B17" s="18" t="s">
        <v>27</v>
      </c>
      <c r="C17" s="18" t="s">
        <v>25</v>
      </c>
      <c r="D17" s="17">
        <v>1325008</v>
      </c>
      <c r="E17" s="16">
        <v>300000</v>
      </c>
      <c r="F17" s="16">
        <v>1625008</v>
      </c>
      <c r="G17" s="16">
        <v>971368</v>
      </c>
      <c r="H17" s="16">
        <v>-298659</v>
      </c>
      <c r="I17" s="16">
        <v>672709</v>
      </c>
      <c r="J17" s="16">
        <v>352945</v>
      </c>
      <c r="K17" s="16">
        <v>0</v>
      </c>
      <c r="L17" s="15">
        <v>352945</v>
      </c>
    </row>
    <row r="18" spans="1:12" x14ac:dyDescent="0.25">
      <c r="A18" s="10"/>
      <c r="B18" s="25" t="s">
        <v>2</v>
      </c>
      <c r="C18" s="26"/>
      <c r="D18" s="9">
        <v>1325008</v>
      </c>
      <c r="E18" s="8">
        <v>300000</v>
      </c>
      <c r="F18" s="8">
        <v>1625008</v>
      </c>
      <c r="G18" s="8">
        <v>971368</v>
      </c>
      <c r="H18" s="8">
        <v>-298659</v>
      </c>
      <c r="I18" s="8">
        <v>672709</v>
      </c>
      <c r="J18" s="8">
        <v>352945</v>
      </c>
      <c r="K18" s="8">
        <v>0</v>
      </c>
      <c r="L18" s="7">
        <v>352945</v>
      </c>
    </row>
    <row r="19" spans="1:12" ht="114.75" x14ac:dyDescent="0.25">
      <c r="A19" s="10"/>
      <c r="B19" s="18" t="s">
        <v>32</v>
      </c>
      <c r="C19" s="18" t="s">
        <v>31</v>
      </c>
      <c r="D19" s="17">
        <v>2027336.3850000002</v>
      </c>
      <c r="E19" s="16">
        <v>-66886.41</v>
      </c>
      <c r="F19" s="16">
        <v>1960449.9750000001</v>
      </c>
      <c r="G19" s="16">
        <v>1300323.7002000001</v>
      </c>
      <c r="H19" s="16">
        <v>0</v>
      </c>
      <c r="I19" s="16">
        <v>1300323.7002000001</v>
      </c>
      <c r="J19" s="16">
        <v>225000</v>
      </c>
      <c r="K19" s="16">
        <v>0</v>
      </c>
      <c r="L19" s="15">
        <v>225000</v>
      </c>
    </row>
    <row r="20" spans="1:12" ht="73.5" customHeight="1" x14ac:dyDescent="0.25">
      <c r="A20" s="10"/>
      <c r="B20" s="10"/>
      <c r="C20" s="14" t="s">
        <v>30</v>
      </c>
      <c r="D20" s="13">
        <v>1041480.36</v>
      </c>
      <c r="E20" s="12">
        <v>619091.77999999991</v>
      </c>
      <c r="F20" s="12">
        <v>1045784.95</v>
      </c>
      <c r="G20" s="12">
        <v>825000</v>
      </c>
      <c r="H20" s="12">
        <v>0</v>
      </c>
      <c r="I20" s="12">
        <v>825000</v>
      </c>
      <c r="J20" s="12">
        <v>1025000</v>
      </c>
      <c r="K20" s="12">
        <v>0</v>
      </c>
      <c r="L20" s="11">
        <v>1025000</v>
      </c>
    </row>
    <row r="21" spans="1:12" ht="36.75" customHeight="1" x14ac:dyDescent="0.25">
      <c r="A21" s="10"/>
      <c r="B21" s="25" t="s">
        <v>2</v>
      </c>
      <c r="C21" s="26"/>
      <c r="D21" s="9">
        <v>3068816.7450000001</v>
      </c>
      <c r="E21" s="8">
        <v>552205.36999999988</v>
      </c>
      <c r="F21" s="8">
        <v>3006234.9249999998</v>
      </c>
      <c r="G21" s="8">
        <v>2125323.7001999998</v>
      </c>
      <c r="H21" s="8">
        <v>0</v>
      </c>
      <c r="I21" s="8">
        <v>2125323.7001999998</v>
      </c>
      <c r="J21" s="8">
        <v>1250000</v>
      </c>
      <c r="K21" s="8">
        <v>0</v>
      </c>
      <c r="L21" s="7">
        <v>1250000</v>
      </c>
    </row>
    <row r="22" spans="1:12" ht="36.75" customHeight="1" x14ac:dyDescent="0.25">
      <c r="A22" s="10"/>
      <c r="B22" s="28" t="s">
        <v>15</v>
      </c>
      <c r="C22" s="29"/>
      <c r="D22" s="17">
        <v>151933.57999999999</v>
      </c>
      <c r="E22" s="16">
        <v>-67000</v>
      </c>
      <c r="F22" s="16">
        <v>84933.579999999987</v>
      </c>
      <c r="G22" s="16">
        <v>180000</v>
      </c>
      <c r="H22" s="16">
        <v>0</v>
      </c>
      <c r="I22" s="16">
        <v>180000</v>
      </c>
      <c r="J22" s="16">
        <v>180000</v>
      </c>
      <c r="K22" s="16">
        <v>0</v>
      </c>
      <c r="L22" s="15">
        <v>180000</v>
      </c>
    </row>
    <row r="23" spans="1:12" x14ac:dyDescent="0.25">
      <c r="A23" s="10"/>
      <c r="B23" s="25" t="s">
        <v>14</v>
      </c>
      <c r="C23" s="26"/>
      <c r="D23" s="9">
        <v>151933.57999999999</v>
      </c>
      <c r="E23" s="8">
        <v>-67000</v>
      </c>
      <c r="F23" s="8">
        <v>84933.579999999987</v>
      </c>
      <c r="G23" s="8">
        <v>180000</v>
      </c>
      <c r="H23" s="8">
        <v>0</v>
      </c>
      <c r="I23" s="8">
        <v>180000</v>
      </c>
      <c r="J23" s="8">
        <v>180000</v>
      </c>
      <c r="K23" s="8">
        <v>0</v>
      </c>
      <c r="L23" s="7">
        <v>180000</v>
      </c>
    </row>
    <row r="24" spans="1:12" ht="24" customHeight="1" x14ac:dyDescent="0.25">
      <c r="A24" s="25" t="s">
        <v>29</v>
      </c>
      <c r="B24" s="27"/>
      <c r="C24" s="26"/>
      <c r="D24" s="9">
        <f>D21+D23+D18+D16+D12+D9+D5+D7</f>
        <v>8417267.2850000001</v>
      </c>
      <c r="E24" s="8">
        <f t="shared" ref="E24:L24" si="1">E21+E23+E18+E16+E12+E9+E5+E7</f>
        <v>982780.8899999999</v>
      </c>
      <c r="F24" s="8">
        <f t="shared" si="1"/>
        <v>8785260.9849999994</v>
      </c>
      <c r="G24" s="8">
        <f t="shared" si="1"/>
        <v>6971981.1002000012</v>
      </c>
      <c r="H24" s="8">
        <f t="shared" si="1"/>
        <v>-2.9103830456733704E-11</v>
      </c>
      <c r="I24" s="8">
        <f t="shared" si="1"/>
        <v>6971981.1002000002</v>
      </c>
      <c r="J24" s="8">
        <f t="shared" si="1"/>
        <v>6759794</v>
      </c>
      <c r="K24" s="8">
        <f t="shared" si="1"/>
        <v>-1.4551915228366852E-11</v>
      </c>
      <c r="L24" s="7">
        <f t="shared" si="1"/>
        <v>6759794.0000000009</v>
      </c>
    </row>
    <row r="25" spans="1:12" ht="51" x14ac:dyDescent="0.25">
      <c r="A25" s="18" t="s">
        <v>28</v>
      </c>
      <c r="B25" s="18" t="s">
        <v>27</v>
      </c>
      <c r="C25" s="18" t="s">
        <v>26</v>
      </c>
      <c r="D25" s="17">
        <v>78000</v>
      </c>
      <c r="E25" s="16">
        <v>-21524.55</v>
      </c>
      <c r="F25" s="16">
        <v>56475.45</v>
      </c>
      <c r="G25" s="16">
        <v>78000</v>
      </c>
      <c r="H25" s="16">
        <v>0</v>
      </c>
      <c r="I25" s="16">
        <v>78000</v>
      </c>
      <c r="J25" s="16">
        <v>78000</v>
      </c>
      <c r="K25" s="16">
        <v>0</v>
      </c>
      <c r="L25" s="15">
        <v>78000</v>
      </c>
    </row>
    <row r="26" spans="1:12" ht="76.5" x14ac:dyDescent="0.25">
      <c r="A26" s="10"/>
      <c r="B26" s="10"/>
      <c r="C26" s="14" t="s">
        <v>25</v>
      </c>
      <c r="D26" s="13">
        <v>565504.16</v>
      </c>
      <c r="E26" s="12">
        <v>-2733.05</v>
      </c>
      <c r="F26" s="12">
        <v>562771.11</v>
      </c>
      <c r="G26" s="12">
        <v>1280271.56</v>
      </c>
      <c r="H26" s="12">
        <v>0</v>
      </c>
      <c r="I26" s="12">
        <v>1280271.56</v>
      </c>
      <c r="J26" s="12">
        <v>700519.58000000007</v>
      </c>
      <c r="K26" s="12">
        <v>0</v>
      </c>
      <c r="L26" s="11">
        <v>700519.58000000007</v>
      </c>
    </row>
    <row r="27" spans="1:12" x14ac:dyDescent="0.25">
      <c r="A27" s="10"/>
      <c r="B27" s="25" t="s">
        <v>2</v>
      </c>
      <c r="C27" s="26"/>
      <c r="D27" s="9">
        <f t="shared" ref="D27:L27" si="2">SUM(D25:D26)</f>
        <v>643504.16</v>
      </c>
      <c r="E27" s="8">
        <f t="shared" si="2"/>
        <v>-24257.599999999999</v>
      </c>
      <c r="F27" s="8">
        <f t="shared" si="2"/>
        <v>619246.55999999994</v>
      </c>
      <c r="G27" s="8">
        <f t="shared" si="2"/>
        <v>1358271.56</v>
      </c>
      <c r="H27" s="8">
        <f t="shared" si="2"/>
        <v>0</v>
      </c>
      <c r="I27" s="8">
        <f t="shared" si="2"/>
        <v>1358271.56</v>
      </c>
      <c r="J27" s="8">
        <f t="shared" si="2"/>
        <v>778519.58000000007</v>
      </c>
      <c r="K27" s="8">
        <f t="shared" si="2"/>
        <v>0</v>
      </c>
      <c r="L27" s="7">
        <f t="shared" si="2"/>
        <v>778519.58000000007</v>
      </c>
    </row>
    <row r="28" spans="1:12" x14ac:dyDescent="0.25">
      <c r="A28" s="25" t="s">
        <v>24</v>
      </c>
      <c r="B28" s="27"/>
      <c r="C28" s="26"/>
      <c r="D28" s="9">
        <f t="shared" ref="D28:L28" si="3">D27</f>
        <v>643504.16</v>
      </c>
      <c r="E28" s="8">
        <f t="shared" si="3"/>
        <v>-24257.599999999999</v>
      </c>
      <c r="F28" s="8">
        <f t="shared" si="3"/>
        <v>619246.55999999994</v>
      </c>
      <c r="G28" s="8">
        <f t="shared" si="3"/>
        <v>1358271.56</v>
      </c>
      <c r="H28" s="8">
        <f t="shared" si="3"/>
        <v>0</v>
      </c>
      <c r="I28" s="8">
        <f t="shared" si="3"/>
        <v>1358271.56</v>
      </c>
      <c r="J28" s="8">
        <f t="shared" si="3"/>
        <v>778519.58000000007</v>
      </c>
      <c r="K28" s="8">
        <f t="shared" si="3"/>
        <v>0</v>
      </c>
      <c r="L28" s="7">
        <f t="shared" si="3"/>
        <v>778519.58000000007</v>
      </c>
    </row>
    <row r="29" spans="1:12" ht="63.75" x14ac:dyDescent="0.25">
      <c r="A29" s="18" t="s">
        <v>23</v>
      </c>
      <c r="B29" s="18" t="s">
        <v>11</v>
      </c>
      <c r="C29" s="18" t="s">
        <v>10</v>
      </c>
      <c r="D29" s="17">
        <v>110339.74</v>
      </c>
      <c r="E29" s="16">
        <v>-2500</v>
      </c>
      <c r="F29" s="16">
        <v>107839.74</v>
      </c>
      <c r="G29" s="16">
        <v>100000</v>
      </c>
      <c r="H29" s="16">
        <v>0</v>
      </c>
      <c r="I29" s="16">
        <v>100000</v>
      </c>
      <c r="J29" s="16">
        <v>100000</v>
      </c>
      <c r="K29" s="16">
        <v>0</v>
      </c>
      <c r="L29" s="15">
        <v>100000</v>
      </c>
    </row>
    <row r="30" spans="1:12" x14ac:dyDescent="0.25">
      <c r="A30" s="10"/>
      <c r="B30" s="25" t="s">
        <v>2</v>
      </c>
      <c r="C30" s="26"/>
      <c r="D30" s="9">
        <v>110339.74</v>
      </c>
      <c r="E30" s="8">
        <v>-2500</v>
      </c>
      <c r="F30" s="8">
        <v>107839.74</v>
      </c>
      <c r="G30" s="8">
        <v>100000</v>
      </c>
      <c r="H30" s="8">
        <v>0</v>
      </c>
      <c r="I30" s="8">
        <v>100000</v>
      </c>
      <c r="J30" s="8">
        <v>100000</v>
      </c>
      <c r="K30" s="8">
        <v>0</v>
      </c>
      <c r="L30" s="7">
        <v>100000</v>
      </c>
    </row>
    <row r="31" spans="1:12" ht="63.75" x14ac:dyDescent="0.25">
      <c r="A31" s="10"/>
      <c r="B31" s="18" t="s">
        <v>22</v>
      </c>
      <c r="C31" s="18" t="s">
        <v>21</v>
      </c>
      <c r="D31" s="17">
        <v>1359496.65</v>
      </c>
      <c r="E31" s="16">
        <v>477967.62</v>
      </c>
      <c r="F31" s="16">
        <v>1837464.2699999998</v>
      </c>
      <c r="G31" s="16">
        <v>1940525.99</v>
      </c>
      <c r="H31" s="16">
        <v>113749.99999999999</v>
      </c>
      <c r="I31" s="16">
        <v>2054275.99</v>
      </c>
      <c r="J31" s="16">
        <v>2727579.79</v>
      </c>
      <c r="K31" s="16">
        <v>-2000</v>
      </c>
      <c r="L31" s="15">
        <v>2725579.79</v>
      </c>
    </row>
    <row r="32" spans="1:12" x14ac:dyDescent="0.25">
      <c r="A32" s="10"/>
      <c r="B32" s="25" t="s">
        <v>2</v>
      </c>
      <c r="C32" s="26"/>
      <c r="D32" s="9">
        <v>1359496.65</v>
      </c>
      <c r="E32" s="8">
        <v>477967.62</v>
      </c>
      <c r="F32" s="8">
        <v>1837464.2699999998</v>
      </c>
      <c r="G32" s="8">
        <v>1940525.99</v>
      </c>
      <c r="H32" s="8">
        <v>113749.99999999999</v>
      </c>
      <c r="I32" s="8">
        <v>2054275.99</v>
      </c>
      <c r="J32" s="8">
        <v>2727579.79</v>
      </c>
      <c r="K32" s="8">
        <v>-2000</v>
      </c>
      <c r="L32" s="7">
        <v>2725579.79</v>
      </c>
    </row>
    <row r="33" spans="1:12" x14ac:dyDescent="0.25">
      <c r="A33" s="25" t="s">
        <v>20</v>
      </c>
      <c r="B33" s="27"/>
      <c r="C33" s="26"/>
      <c r="D33" s="9">
        <f t="shared" ref="D33:L33" si="4">D32+D30</f>
        <v>1469836.39</v>
      </c>
      <c r="E33" s="8">
        <f t="shared" si="4"/>
        <v>475467.62</v>
      </c>
      <c r="F33" s="8">
        <f t="shared" si="4"/>
        <v>1945304.0099999998</v>
      </c>
      <c r="G33" s="8">
        <f t="shared" si="4"/>
        <v>2040525.99</v>
      </c>
      <c r="H33" s="8">
        <f t="shared" si="4"/>
        <v>113749.99999999999</v>
      </c>
      <c r="I33" s="8">
        <f t="shared" si="4"/>
        <v>2154275.9900000002</v>
      </c>
      <c r="J33" s="8">
        <f t="shared" si="4"/>
        <v>2827579.79</v>
      </c>
      <c r="K33" s="8">
        <f t="shared" si="4"/>
        <v>-2000</v>
      </c>
      <c r="L33" s="7">
        <f t="shared" si="4"/>
        <v>2825579.79</v>
      </c>
    </row>
    <row r="34" spans="1:12" ht="63.75" x14ac:dyDescent="0.25">
      <c r="A34" s="18" t="s">
        <v>19</v>
      </c>
      <c r="B34" s="18" t="s">
        <v>11</v>
      </c>
      <c r="C34" s="18" t="s">
        <v>10</v>
      </c>
      <c r="D34" s="17">
        <v>98793.60000000002</v>
      </c>
      <c r="E34" s="16">
        <v>-19664.099999999999</v>
      </c>
      <c r="F34" s="16">
        <v>79129.500000000015</v>
      </c>
      <c r="G34" s="16">
        <v>149587.6</v>
      </c>
      <c r="H34" s="16">
        <v>0</v>
      </c>
      <c r="I34" s="16">
        <v>149587.6</v>
      </c>
      <c r="J34" s="16">
        <v>139878.39999999999</v>
      </c>
      <c r="K34" s="16">
        <v>0</v>
      </c>
      <c r="L34" s="15">
        <v>139878.39999999999</v>
      </c>
    </row>
    <row r="35" spans="1:12" x14ac:dyDescent="0.25">
      <c r="A35" s="10"/>
      <c r="B35" s="25" t="s">
        <v>2</v>
      </c>
      <c r="C35" s="26"/>
      <c r="D35" s="9">
        <v>98793.60000000002</v>
      </c>
      <c r="E35" s="8">
        <v>-19664.099999999999</v>
      </c>
      <c r="F35" s="8">
        <v>79129.500000000015</v>
      </c>
      <c r="G35" s="8">
        <v>149587.6</v>
      </c>
      <c r="H35" s="8">
        <v>0</v>
      </c>
      <c r="I35" s="8">
        <v>149587.6</v>
      </c>
      <c r="J35" s="8">
        <v>139878.39999999999</v>
      </c>
      <c r="K35" s="8">
        <v>0</v>
      </c>
      <c r="L35" s="7">
        <v>139878.39999999999</v>
      </c>
    </row>
    <row r="36" spans="1:12" ht="153" x14ac:dyDescent="0.25">
      <c r="A36" s="10"/>
      <c r="B36" s="18" t="s">
        <v>9</v>
      </c>
      <c r="C36" s="18" t="s">
        <v>18</v>
      </c>
      <c r="D36" s="17">
        <v>1446176.9000000001</v>
      </c>
      <c r="E36" s="16">
        <v>-710385.18000000017</v>
      </c>
      <c r="F36" s="16">
        <v>735791.71999999974</v>
      </c>
      <c r="G36" s="16">
        <v>1527535.6999999997</v>
      </c>
      <c r="H36" s="16">
        <v>0</v>
      </c>
      <c r="I36" s="16">
        <v>1527535.6999999997</v>
      </c>
      <c r="J36" s="16">
        <v>1902609.7</v>
      </c>
      <c r="K36" s="16">
        <v>0</v>
      </c>
      <c r="L36" s="15">
        <v>1902609.7</v>
      </c>
    </row>
    <row r="37" spans="1:12" ht="21.75" customHeight="1" x14ac:dyDescent="0.25">
      <c r="A37" s="10"/>
      <c r="B37" s="25" t="s">
        <v>2</v>
      </c>
      <c r="C37" s="26"/>
      <c r="D37" s="9">
        <v>1446176.9000000001</v>
      </c>
      <c r="E37" s="8">
        <v>-710385.18000000017</v>
      </c>
      <c r="F37" s="8">
        <v>735791.71999999974</v>
      </c>
      <c r="G37" s="8">
        <v>1527535.6999999997</v>
      </c>
      <c r="H37" s="8">
        <v>0</v>
      </c>
      <c r="I37" s="8">
        <v>1527535.6999999997</v>
      </c>
      <c r="J37" s="8">
        <v>1902609.7</v>
      </c>
      <c r="K37" s="8">
        <v>0</v>
      </c>
      <c r="L37" s="7">
        <v>1902609.7</v>
      </c>
    </row>
    <row r="38" spans="1:12" ht="22.5" customHeight="1" x14ac:dyDescent="0.25">
      <c r="A38" s="25" t="s">
        <v>17</v>
      </c>
      <c r="B38" s="27"/>
      <c r="C38" s="26"/>
      <c r="D38" s="9">
        <f t="shared" ref="D38:L38" si="5">D37+D35</f>
        <v>1544970.5000000002</v>
      </c>
      <c r="E38" s="8">
        <f t="shared" si="5"/>
        <v>-730049.28000000014</v>
      </c>
      <c r="F38" s="8">
        <f t="shared" si="5"/>
        <v>814921.21999999974</v>
      </c>
      <c r="G38" s="8">
        <f t="shared" si="5"/>
        <v>1677123.2999999998</v>
      </c>
      <c r="H38" s="8">
        <f t="shared" si="5"/>
        <v>0</v>
      </c>
      <c r="I38" s="8">
        <f t="shared" si="5"/>
        <v>1677123.2999999998</v>
      </c>
      <c r="J38" s="8">
        <f t="shared" si="5"/>
        <v>2042488.0999999999</v>
      </c>
      <c r="K38" s="8">
        <f t="shared" si="5"/>
        <v>0</v>
      </c>
      <c r="L38" s="7">
        <f t="shared" si="5"/>
        <v>2042488.0999999999</v>
      </c>
    </row>
    <row r="39" spans="1:12" ht="24.75" customHeight="1" x14ac:dyDescent="0.25">
      <c r="A39" s="18" t="s">
        <v>16</v>
      </c>
      <c r="B39" s="28" t="s">
        <v>15</v>
      </c>
      <c r="C39" s="29" t="s">
        <v>15</v>
      </c>
      <c r="D39" s="17">
        <v>13086</v>
      </c>
      <c r="E39" s="16">
        <v>-2886</v>
      </c>
      <c r="F39" s="16">
        <v>10200</v>
      </c>
      <c r="G39" s="16">
        <v>126000</v>
      </c>
      <c r="H39" s="16">
        <v>0</v>
      </c>
      <c r="I39" s="16">
        <v>126000</v>
      </c>
      <c r="J39" s="16">
        <v>23000</v>
      </c>
      <c r="K39" s="16">
        <v>0</v>
      </c>
      <c r="L39" s="15">
        <v>23000</v>
      </c>
    </row>
    <row r="40" spans="1:12" ht="24.75" customHeight="1" x14ac:dyDescent="0.25">
      <c r="A40" s="10"/>
      <c r="B40" s="25" t="s">
        <v>14</v>
      </c>
      <c r="C40" s="26"/>
      <c r="D40" s="9">
        <v>13086</v>
      </c>
      <c r="E40" s="8">
        <v>-2886</v>
      </c>
      <c r="F40" s="8">
        <v>10200</v>
      </c>
      <c r="G40" s="8">
        <v>126000</v>
      </c>
      <c r="H40" s="8">
        <v>0</v>
      </c>
      <c r="I40" s="8">
        <v>126000</v>
      </c>
      <c r="J40" s="8">
        <v>23000</v>
      </c>
      <c r="K40" s="8">
        <v>0</v>
      </c>
      <c r="L40" s="7">
        <v>23000</v>
      </c>
    </row>
    <row r="41" spans="1:12" x14ac:dyDescent="0.25">
      <c r="A41" s="25" t="s">
        <v>13</v>
      </c>
      <c r="B41" s="27"/>
      <c r="C41" s="26"/>
      <c r="D41" s="9">
        <v>13086</v>
      </c>
      <c r="E41" s="8">
        <v>-2886</v>
      </c>
      <c r="F41" s="8">
        <v>10200</v>
      </c>
      <c r="G41" s="8">
        <v>126000</v>
      </c>
      <c r="H41" s="8">
        <v>0</v>
      </c>
      <c r="I41" s="8">
        <v>126000</v>
      </c>
      <c r="J41" s="8">
        <v>23000</v>
      </c>
      <c r="K41" s="8">
        <v>0</v>
      </c>
      <c r="L41" s="7">
        <v>23000</v>
      </c>
    </row>
    <row r="42" spans="1:12" ht="63.75" x14ac:dyDescent="0.25">
      <c r="A42" s="18" t="s">
        <v>12</v>
      </c>
      <c r="B42" s="18" t="s">
        <v>11</v>
      </c>
      <c r="C42" s="18" t="s">
        <v>10</v>
      </c>
      <c r="D42" s="17">
        <v>139849.9</v>
      </c>
      <c r="E42" s="16">
        <v>-38234.629999999997</v>
      </c>
      <c r="F42" s="16">
        <v>101615.27</v>
      </c>
      <c r="G42" s="16">
        <v>171573</v>
      </c>
      <c r="H42" s="16">
        <v>0</v>
      </c>
      <c r="I42" s="16">
        <v>171573</v>
      </c>
      <c r="J42" s="16">
        <v>180494.90000000002</v>
      </c>
      <c r="K42" s="16">
        <v>0</v>
      </c>
      <c r="L42" s="15">
        <v>180494.90000000002</v>
      </c>
    </row>
    <row r="43" spans="1:12" x14ac:dyDescent="0.25">
      <c r="A43" s="10"/>
      <c r="B43" s="25" t="s">
        <v>2</v>
      </c>
      <c r="C43" s="26"/>
      <c r="D43" s="9">
        <v>139849.9</v>
      </c>
      <c r="E43" s="8">
        <v>-38234.629999999997</v>
      </c>
      <c r="F43" s="8">
        <v>101615.27</v>
      </c>
      <c r="G43" s="8">
        <v>171573</v>
      </c>
      <c r="H43" s="8">
        <v>0</v>
      </c>
      <c r="I43" s="8">
        <v>171573</v>
      </c>
      <c r="J43" s="8">
        <v>180494.90000000002</v>
      </c>
      <c r="K43" s="8">
        <v>0</v>
      </c>
      <c r="L43" s="7">
        <v>180494.90000000002</v>
      </c>
    </row>
    <row r="44" spans="1:12" ht="153" x14ac:dyDescent="0.25">
      <c r="A44" s="10"/>
      <c r="B44" s="18" t="s">
        <v>9</v>
      </c>
      <c r="C44" s="18" t="s">
        <v>8</v>
      </c>
      <c r="D44" s="17">
        <v>839999.99999999988</v>
      </c>
      <c r="E44" s="16">
        <v>-255434.33000000007</v>
      </c>
      <c r="F44" s="16">
        <v>584565.66999999981</v>
      </c>
      <c r="G44" s="16">
        <v>839999.99999999988</v>
      </c>
      <c r="H44" s="16">
        <v>0</v>
      </c>
      <c r="I44" s="16">
        <v>839999.99999999988</v>
      </c>
      <c r="J44" s="16">
        <v>846166.99999999988</v>
      </c>
      <c r="K44" s="16">
        <v>0</v>
      </c>
      <c r="L44" s="15">
        <v>846166.99999999988</v>
      </c>
    </row>
    <row r="45" spans="1:12" ht="38.25" x14ac:dyDescent="0.25">
      <c r="A45" s="10"/>
      <c r="B45" s="10"/>
      <c r="C45" s="14" t="s">
        <v>7</v>
      </c>
      <c r="D45" s="13">
        <v>91121.48</v>
      </c>
      <c r="E45" s="12">
        <v>-414</v>
      </c>
      <c r="F45" s="12">
        <v>90707.48</v>
      </c>
      <c r="G45" s="12">
        <v>24751.519999999997</v>
      </c>
      <c r="H45" s="12">
        <v>0</v>
      </c>
      <c r="I45" s="12">
        <v>24751.519999999997</v>
      </c>
      <c r="J45" s="12">
        <v>0</v>
      </c>
      <c r="K45" s="12">
        <v>0</v>
      </c>
      <c r="L45" s="11">
        <v>0</v>
      </c>
    </row>
    <row r="46" spans="1:12" x14ac:dyDescent="0.25">
      <c r="A46" s="10"/>
      <c r="B46" s="25" t="s">
        <v>2</v>
      </c>
      <c r="C46" s="26"/>
      <c r="D46" s="9">
        <v>931121.47999999986</v>
      </c>
      <c r="E46" s="8">
        <v>-255848.33000000007</v>
      </c>
      <c r="F46" s="8">
        <v>675273.14999999979</v>
      </c>
      <c r="G46" s="8">
        <v>864751.5199999999</v>
      </c>
      <c r="H46" s="8">
        <v>0</v>
      </c>
      <c r="I46" s="8">
        <v>864751.5199999999</v>
      </c>
      <c r="J46" s="8">
        <v>846166.99999999988</v>
      </c>
      <c r="K46" s="8">
        <v>0</v>
      </c>
      <c r="L46" s="7">
        <v>846166.99999999988</v>
      </c>
    </row>
    <row r="47" spans="1:12" ht="25.5" customHeight="1" x14ac:dyDescent="0.25">
      <c r="A47" s="32" t="s">
        <v>6</v>
      </c>
      <c r="B47" s="33"/>
      <c r="C47" s="34"/>
      <c r="D47" s="6">
        <f t="shared" ref="D47:L47" si="6">D46+D43</f>
        <v>1070971.3799999999</v>
      </c>
      <c r="E47" s="5">
        <f t="shared" si="6"/>
        <v>-294082.96000000008</v>
      </c>
      <c r="F47" s="5">
        <f t="shared" si="6"/>
        <v>776888.41999999981</v>
      </c>
      <c r="G47" s="5">
        <f t="shared" si="6"/>
        <v>1036324.5199999999</v>
      </c>
      <c r="H47" s="5">
        <f t="shared" si="6"/>
        <v>0</v>
      </c>
      <c r="I47" s="5">
        <f t="shared" si="6"/>
        <v>1036324.5199999999</v>
      </c>
      <c r="J47" s="5">
        <f t="shared" si="6"/>
        <v>1026661.8999999999</v>
      </c>
      <c r="K47" s="5">
        <f t="shared" si="6"/>
        <v>0</v>
      </c>
      <c r="L47" s="4">
        <f t="shared" si="6"/>
        <v>1026661.8999999999</v>
      </c>
    </row>
    <row r="48" spans="1:12" ht="63.75" x14ac:dyDescent="0.25">
      <c r="A48" s="14" t="s">
        <v>5</v>
      </c>
      <c r="B48" s="14" t="s">
        <v>4</v>
      </c>
      <c r="C48" s="14" t="s">
        <v>3</v>
      </c>
      <c r="D48" s="13">
        <v>18864.400000000001</v>
      </c>
      <c r="E48" s="12">
        <v>19833</v>
      </c>
      <c r="F48" s="12">
        <v>38697.4</v>
      </c>
      <c r="G48" s="12">
        <v>18864.400000000001</v>
      </c>
      <c r="H48" s="12">
        <v>0</v>
      </c>
      <c r="I48" s="12">
        <v>18864.400000000001</v>
      </c>
      <c r="J48" s="12">
        <v>18864.400000000001</v>
      </c>
      <c r="K48" s="12">
        <v>0</v>
      </c>
      <c r="L48" s="11">
        <v>18864.400000000001</v>
      </c>
    </row>
    <row r="49" spans="1:12" x14ac:dyDescent="0.25">
      <c r="A49" s="10"/>
      <c r="B49" s="25" t="s">
        <v>2</v>
      </c>
      <c r="C49" s="26"/>
      <c r="D49" s="9">
        <f t="shared" ref="D49:L50" si="7">D48</f>
        <v>18864.400000000001</v>
      </c>
      <c r="E49" s="8">
        <f t="shared" si="7"/>
        <v>19833</v>
      </c>
      <c r="F49" s="8">
        <f t="shared" si="7"/>
        <v>38697.4</v>
      </c>
      <c r="G49" s="8">
        <f t="shared" si="7"/>
        <v>18864.400000000001</v>
      </c>
      <c r="H49" s="8">
        <f t="shared" si="7"/>
        <v>0</v>
      </c>
      <c r="I49" s="8">
        <f t="shared" si="7"/>
        <v>18864.400000000001</v>
      </c>
      <c r="J49" s="8">
        <f t="shared" si="7"/>
        <v>18864.400000000001</v>
      </c>
      <c r="K49" s="8">
        <f t="shared" si="7"/>
        <v>0</v>
      </c>
      <c r="L49" s="7">
        <f t="shared" si="7"/>
        <v>18864.400000000001</v>
      </c>
    </row>
    <row r="50" spans="1:12" ht="20.25" customHeight="1" x14ac:dyDescent="0.25">
      <c r="A50" s="32" t="s">
        <v>1</v>
      </c>
      <c r="B50" s="33"/>
      <c r="C50" s="34"/>
      <c r="D50" s="6">
        <f t="shared" si="7"/>
        <v>18864.400000000001</v>
      </c>
      <c r="E50" s="5">
        <f t="shared" si="7"/>
        <v>19833</v>
      </c>
      <c r="F50" s="5">
        <f t="shared" si="7"/>
        <v>38697.4</v>
      </c>
      <c r="G50" s="5">
        <f t="shared" si="7"/>
        <v>18864.400000000001</v>
      </c>
      <c r="H50" s="5">
        <f t="shared" si="7"/>
        <v>0</v>
      </c>
      <c r="I50" s="5">
        <f t="shared" si="7"/>
        <v>18864.400000000001</v>
      </c>
      <c r="J50" s="5">
        <f t="shared" si="7"/>
        <v>18864.400000000001</v>
      </c>
      <c r="K50" s="5">
        <f t="shared" si="7"/>
        <v>0</v>
      </c>
      <c r="L50" s="4">
        <f t="shared" si="7"/>
        <v>18864.400000000001</v>
      </c>
    </row>
    <row r="51" spans="1:12" ht="36" customHeight="1" x14ac:dyDescent="0.25">
      <c r="A51" s="31" t="s">
        <v>0</v>
      </c>
      <c r="B51" s="31"/>
      <c r="C51" s="31"/>
      <c r="D51" s="3">
        <f t="shared" ref="D51:L51" si="8">D50+D47+D41+D38+D33+D28+D24</f>
        <v>13178500.115</v>
      </c>
      <c r="E51" s="3">
        <f t="shared" si="8"/>
        <v>426805.66999999969</v>
      </c>
      <c r="F51" s="3">
        <f t="shared" si="8"/>
        <v>12990518.594999999</v>
      </c>
      <c r="G51" s="3">
        <f t="shared" si="8"/>
        <v>13229090.870200001</v>
      </c>
      <c r="H51" s="3">
        <f t="shared" si="8"/>
        <v>113749.99999999996</v>
      </c>
      <c r="I51" s="3">
        <f t="shared" si="8"/>
        <v>13342840.870200001</v>
      </c>
      <c r="J51" s="3">
        <f t="shared" si="8"/>
        <v>13476907.77</v>
      </c>
      <c r="K51" s="3">
        <f t="shared" si="8"/>
        <v>-2000.0000000000146</v>
      </c>
      <c r="L51" s="2">
        <f t="shared" si="8"/>
        <v>13474907.77</v>
      </c>
    </row>
  </sheetData>
  <autoFilter ref="A3:L51"/>
  <mergeCells count="28">
    <mergeCell ref="A51:C51"/>
    <mergeCell ref="A41:C41"/>
    <mergeCell ref="B43:C43"/>
    <mergeCell ref="B46:C46"/>
    <mergeCell ref="A47:C47"/>
    <mergeCell ref="B49:C49"/>
    <mergeCell ref="A50:C50"/>
    <mergeCell ref="B40:C40"/>
    <mergeCell ref="B21:C21"/>
    <mergeCell ref="A24:C24"/>
    <mergeCell ref="B27:C27"/>
    <mergeCell ref="A28:C28"/>
    <mergeCell ref="B30:C30"/>
    <mergeCell ref="B32:C32"/>
    <mergeCell ref="A33:C33"/>
    <mergeCell ref="B35:C35"/>
    <mergeCell ref="B37:C37"/>
    <mergeCell ref="B22:C22"/>
    <mergeCell ref="B23:C23"/>
    <mergeCell ref="B16:C16"/>
    <mergeCell ref="A38:C38"/>
    <mergeCell ref="B39:C39"/>
    <mergeCell ref="A1:L1"/>
    <mergeCell ref="B18:C18"/>
    <mergeCell ref="B5:C5"/>
    <mergeCell ref="B7:C7"/>
    <mergeCell ref="B9:C9"/>
    <mergeCell ref="B12:C12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2019-09-19T09:09:54Z</cp:lastPrinted>
  <dcterms:created xsi:type="dcterms:W3CDTF">2019-09-19T08:00:41Z</dcterms:created>
  <dcterms:modified xsi:type="dcterms:W3CDTF">2019-09-19T09:09:57Z</dcterms:modified>
</cp:coreProperties>
</file>