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450" windowWidth="14940" windowHeight="897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_xlnm._FilterDatabase" localSheetId="0" hidden="1">Доходы!$A$16:$I$55</definedName>
    <definedName name="_xlnm._FilterDatabase" localSheetId="1" hidden="1">Расходы!$A$4:$I$174</definedName>
    <definedName name="FILE_NAME" localSheetId="0">Доходы!$M$1</definedName>
    <definedName name="FORM_CODE" localSheetId="0">Доходы!$M$3</definedName>
    <definedName name="LAST_CELL" localSheetId="0">Доходы!$I$55</definedName>
    <definedName name="LAST_CELL" localSheetId="2">Источники!$L$15</definedName>
    <definedName name="LAST_CELL" localSheetId="1">Расходы!#REF!</definedName>
    <definedName name="PARAMS" localSheetId="0">Доходы!$M$8</definedName>
    <definedName name="PERIOD" localSheetId="0">Доходы!$M$4</definedName>
    <definedName name="R_520" localSheetId="2">Источники!$A$7</definedName>
    <definedName name="R_620" localSheetId="2">Источники!$A$14</definedName>
    <definedName name="RANGE_NAMES" localSheetId="0">Доходы!$M$7</definedName>
    <definedName name="RBEGIN_1" localSheetId="0">Доходы!$A$16</definedName>
    <definedName name="RBEGIN_1" localSheetId="2">Источники!$A$5</definedName>
    <definedName name="RBEGIN_1" localSheetId="1">Расходы!$A$5</definedName>
    <definedName name="REG_DATE" localSheetId="0">Доходы!$M$2</definedName>
    <definedName name="REND_1" localSheetId="0">Доходы!$A$55</definedName>
    <definedName name="REND_1" localSheetId="2">Источники!$A$15</definedName>
    <definedName name="REND_1" localSheetId="1">Расходы!$A$174</definedName>
    <definedName name="SRC_CODE" localSheetId="0">Доходы!$M$6</definedName>
    <definedName name="SRC_KIND" localSheetId="0">Доходы!$M$5</definedName>
  </definedNames>
  <calcPr calcId="145621"/>
</workbook>
</file>

<file path=xl/calcChain.xml><?xml version="1.0" encoding="utf-8"?>
<calcChain xmlns="http://schemas.openxmlformats.org/spreadsheetml/2006/main">
  <c r="G16" i="2" l="1"/>
  <c r="G167" i="2" l="1"/>
  <c r="G38" i="2" l="1"/>
  <c r="A12" i="1" l="1"/>
  <c r="F16" i="1"/>
  <c r="G16" i="1"/>
  <c r="F18" i="1"/>
  <c r="G18" i="1"/>
  <c r="F19" i="1"/>
  <c r="G19" i="1"/>
  <c r="F20" i="1"/>
  <c r="G20" i="1"/>
  <c r="F21" i="1"/>
  <c r="G21" i="1"/>
  <c r="F22" i="1"/>
  <c r="G22" i="1"/>
  <c r="F23" i="1"/>
  <c r="G23" i="1"/>
  <c r="F24" i="1"/>
  <c r="G24" i="1"/>
  <c r="F25" i="1"/>
  <c r="G25" i="1"/>
  <c r="F26" i="1"/>
  <c r="G26" i="1"/>
  <c r="F27" i="1"/>
  <c r="G27" i="1"/>
  <c r="F28" i="1"/>
  <c r="G28" i="1"/>
  <c r="F29" i="1"/>
  <c r="G29" i="1"/>
  <c r="F30" i="1"/>
  <c r="G30" i="1"/>
  <c r="F31" i="1"/>
  <c r="G31" i="1"/>
  <c r="F32" i="1"/>
  <c r="G32" i="1"/>
  <c r="F33" i="1"/>
  <c r="G33" i="1"/>
  <c r="F34" i="1"/>
  <c r="G34" i="1"/>
  <c r="F35" i="1"/>
  <c r="G35" i="1"/>
  <c r="F36" i="1"/>
  <c r="G36" i="1"/>
  <c r="F37" i="1"/>
  <c r="G37" i="1"/>
  <c r="F38" i="1"/>
  <c r="G38" i="1"/>
  <c r="F39" i="1"/>
  <c r="G39" i="1"/>
  <c r="F40" i="1"/>
  <c r="G40" i="1"/>
  <c r="F41" i="1"/>
  <c r="G41" i="1"/>
  <c r="F42" i="1"/>
  <c r="G42" i="1"/>
  <c r="F43" i="1"/>
  <c r="G43" i="1"/>
  <c r="F44" i="1"/>
  <c r="G44" i="1"/>
  <c r="F45" i="1"/>
  <c r="G45" i="1"/>
  <c r="F46" i="1"/>
  <c r="G46" i="1"/>
  <c r="F47" i="1"/>
  <c r="G47" i="1"/>
  <c r="F48" i="1"/>
  <c r="G48" i="1"/>
  <c r="F49" i="1"/>
  <c r="G49" i="1"/>
  <c r="F50" i="1"/>
  <c r="G50" i="1"/>
  <c r="F51" i="1"/>
  <c r="G51" i="1"/>
  <c r="F52" i="1"/>
  <c r="G52" i="1"/>
  <c r="F53" i="1"/>
  <c r="G53" i="1"/>
  <c r="F54" i="1"/>
  <c r="G54" i="1"/>
  <c r="F55" i="1"/>
  <c r="G55" i="1"/>
  <c r="E2" i="3"/>
  <c r="F5" i="3"/>
  <c r="G5" i="3"/>
  <c r="F7" i="3"/>
  <c r="G7" i="3"/>
  <c r="F9" i="3"/>
  <c r="G9" i="3"/>
  <c r="F10" i="3"/>
  <c r="G10" i="3"/>
  <c r="F11" i="3"/>
  <c r="G11" i="3"/>
  <c r="F12" i="3"/>
  <c r="G12" i="3"/>
  <c r="F13" i="3"/>
  <c r="G13" i="3"/>
  <c r="F14" i="3"/>
  <c r="G14" i="3"/>
  <c r="F5" i="2"/>
  <c r="G5" i="2"/>
  <c r="F7" i="2"/>
  <c r="G7" i="2"/>
  <c r="F8" i="2"/>
  <c r="G8" i="2"/>
  <c r="F9" i="2"/>
  <c r="G9" i="2"/>
  <c r="F10" i="2"/>
  <c r="G10" i="2"/>
  <c r="F11" i="2"/>
  <c r="G11" i="2"/>
  <c r="F12" i="2"/>
  <c r="G12" i="2"/>
  <c r="F13" i="2"/>
  <c r="G13" i="2"/>
  <c r="F14" i="2"/>
  <c r="G14" i="2"/>
  <c r="F15" i="2"/>
  <c r="G15" i="2"/>
  <c r="F16" i="2"/>
  <c r="F17" i="2"/>
  <c r="G17" i="2"/>
  <c r="F18" i="2"/>
  <c r="G18" i="2"/>
  <c r="F19" i="2"/>
  <c r="G19" i="2"/>
  <c r="F20" i="2"/>
  <c r="G20" i="2"/>
  <c r="F21" i="2"/>
  <c r="G21" i="2"/>
  <c r="F22" i="2"/>
  <c r="G22" i="2"/>
  <c r="F23" i="2"/>
  <c r="G23" i="2"/>
  <c r="F24" i="2"/>
  <c r="G24" i="2"/>
  <c r="F25" i="2"/>
  <c r="G25" i="2"/>
  <c r="F26" i="2"/>
  <c r="G26" i="2"/>
  <c r="F27" i="2"/>
  <c r="G27" i="2"/>
  <c r="F28" i="2"/>
  <c r="G28" i="2"/>
  <c r="F29" i="2"/>
  <c r="G29" i="2"/>
  <c r="F30" i="2"/>
  <c r="G30" i="2"/>
  <c r="F31" i="2"/>
  <c r="G31" i="2"/>
  <c r="F32" i="2"/>
  <c r="G32" i="2"/>
  <c r="F33" i="2"/>
  <c r="G33" i="2"/>
  <c r="F34" i="2"/>
  <c r="G34" i="2"/>
  <c r="F35" i="2"/>
  <c r="G35" i="2"/>
  <c r="F36" i="2"/>
  <c r="G36" i="2"/>
  <c r="F37" i="2"/>
  <c r="G37" i="2"/>
  <c r="F38" i="2"/>
  <c r="F39" i="2"/>
  <c r="G39" i="2"/>
  <c r="F40" i="2"/>
  <c r="G40" i="2"/>
  <c r="F41" i="2"/>
  <c r="G41" i="2"/>
  <c r="F42" i="2"/>
  <c r="G42" i="2"/>
  <c r="F43" i="2"/>
  <c r="G43" i="2"/>
  <c r="F44" i="2"/>
  <c r="G44" i="2"/>
  <c r="F45" i="2"/>
  <c r="G45" i="2"/>
  <c r="F46" i="2"/>
  <c r="G46" i="2"/>
  <c r="F47" i="2"/>
  <c r="G47" i="2"/>
  <c r="F48" i="2"/>
  <c r="G48" i="2"/>
  <c r="F49" i="2"/>
  <c r="G49" i="2"/>
  <c r="F50" i="2"/>
  <c r="G50" i="2"/>
  <c r="F51" i="2"/>
  <c r="G51" i="2"/>
  <c r="F52" i="2"/>
  <c r="G52" i="2"/>
  <c r="F53" i="2"/>
  <c r="G53" i="2"/>
  <c r="F54" i="2"/>
  <c r="G54" i="2"/>
  <c r="F55" i="2"/>
  <c r="G55" i="2"/>
  <c r="F56" i="2"/>
  <c r="G56" i="2"/>
  <c r="F57" i="2"/>
  <c r="G57" i="2"/>
  <c r="F58" i="2"/>
  <c r="G58" i="2"/>
  <c r="F59" i="2"/>
  <c r="G59" i="2"/>
  <c r="F60" i="2"/>
  <c r="G60" i="2"/>
  <c r="F61" i="2"/>
  <c r="G61" i="2"/>
  <c r="F62" i="2"/>
  <c r="G62" i="2"/>
  <c r="F63" i="2"/>
  <c r="G63" i="2"/>
  <c r="F64" i="2"/>
  <c r="G64" i="2"/>
  <c r="F65" i="2"/>
  <c r="G65" i="2"/>
  <c r="F66" i="2"/>
  <c r="G66" i="2"/>
  <c r="F67" i="2"/>
  <c r="G67" i="2"/>
  <c r="F68" i="2"/>
  <c r="G68" i="2"/>
  <c r="F69" i="2"/>
  <c r="G69" i="2"/>
  <c r="F70" i="2"/>
  <c r="G70" i="2"/>
  <c r="F71" i="2"/>
  <c r="G71" i="2"/>
  <c r="F72" i="2"/>
  <c r="G72" i="2"/>
  <c r="F73" i="2"/>
  <c r="G73" i="2"/>
  <c r="F74" i="2"/>
  <c r="G74" i="2"/>
  <c r="F75" i="2"/>
  <c r="G75" i="2"/>
  <c r="F76" i="2"/>
  <c r="G76" i="2"/>
  <c r="F77" i="2"/>
  <c r="G77" i="2"/>
  <c r="F78" i="2"/>
  <c r="G78" i="2"/>
  <c r="F79" i="2"/>
  <c r="G79" i="2"/>
  <c r="F80" i="2"/>
  <c r="G80" i="2"/>
  <c r="F81" i="2"/>
  <c r="G81" i="2"/>
  <c r="F82" i="2"/>
  <c r="G82" i="2"/>
  <c r="F83" i="2"/>
  <c r="G83" i="2"/>
  <c r="F84" i="2"/>
  <c r="G84" i="2"/>
  <c r="F85" i="2"/>
  <c r="G85" i="2"/>
  <c r="F86" i="2"/>
  <c r="G86" i="2"/>
  <c r="F87" i="2"/>
  <c r="G87" i="2"/>
  <c r="F88" i="2"/>
  <c r="G88" i="2"/>
  <c r="F89" i="2"/>
  <c r="G89" i="2"/>
  <c r="F90" i="2"/>
  <c r="G90" i="2"/>
  <c r="F91" i="2"/>
  <c r="G91" i="2"/>
  <c r="F92" i="2"/>
  <c r="G92" i="2"/>
  <c r="F93" i="2"/>
  <c r="G93" i="2"/>
  <c r="F94" i="2"/>
  <c r="G94" i="2"/>
  <c r="F95" i="2"/>
  <c r="G95" i="2"/>
  <c r="F96" i="2"/>
  <c r="G96" i="2"/>
  <c r="F97" i="2"/>
  <c r="G97" i="2"/>
  <c r="F98" i="2"/>
  <c r="G98" i="2"/>
  <c r="F99" i="2"/>
  <c r="G99" i="2"/>
  <c r="F100" i="2"/>
  <c r="G100" i="2"/>
  <c r="F101" i="2"/>
  <c r="G101" i="2"/>
  <c r="F102" i="2"/>
  <c r="G102" i="2"/>
  <c r="F103" i="2"/>
  <c r="G103" i="2"/>
  <c r="F104" i="2"/>
  <c r="G104" i="2"/>
  <c r="F105" i="2"/>
  <c r="G105" i="2"/>
  <c r="F106" i="2"/>
  <c r="G106" i="2"/>
  <c r="F107" i="2"/>
  <c r="G107" i="2"/>
  <c r="F108" i="2"/>
  <c r="G108" i="2"/>
  <c r="F109" i="2"/>
  <c r="G109" i="2"/>
  <c r="F110" i="2"/>
  <c r="G110" i="2"/>
  <c r="F111" i="2"/>
  <c r="G111" i="2"/>
  <c r="F112" i="2"/>
  <c r="G112" i="2"/>
  <c r="F113" i="2"/>
  <c r="G113" i="2"/>
  <c r="F114" i="2"/>
  <c r="G114" i="2"/>
  <c r="F115" i="2"/>
  <c r="G115" i="2"/>
  <c r="F116" i="2"/>
  <c r="G116" i="2"/>
  <c r="F117" i="2"/>
  <c r="G117" i="2"/>
  <c r="F118" i="2"/>
  <c r="G118" i="2"/>
  <c r="F119" i="2"/>
  <c r="G119" i="2"/>
  <c r="F120" i="2"/>
  <c r="G120" i="2"/>
  <c r="F121" i="2"/>
  <c r="G121" i="2"/>
  <c r="F122" i="2"/>
  <c r="G122" i="2"/>
  <c r="F123" i="2"/>
  <c r="G123" i="2"/>
  <c r="F124" i="2"/>
  <c r="G124" i="2"/>
  <c r="F125" i="2"/>
  <c r="G125" i="2"/>
  <c r="F126" i="2"/>
  <c r="G126" i="2"/>
  <c r="F127" i="2"/>
  <c r="G127" i="2"/>
  <c r="F128" i="2"/>
  <c r="G128" i="2"/>
  <c r="F129" i="2"/>
  <c r="G129" i="2"/>
  <c r="F130" i="2"/>
  <c r="G130" i="2"/>
  <c r="F131" i="2"/>
  <c r="G131" i="2"/>
  <c r="F132" i="2"/>
  <c r="G132" i="2"/>
  <c r="F133" i="2"/>
  <c r="G133" i="2"/>
  <c r="F134" i="2"/>
  <c r="G134" i="2"/>
  <c r="F135" i="2"/>
  <c r="G135" i="2"/>
  <c r="F136" i="2"/>
  <c r="G136" i="2"/>
  <c r="F137" i="2"/>
  <c r="G137" i="2"/>
  <c r="F138" i="2"/>
  <c r="G138" i="2"/>
  <c r="F139" i="2"/>
  <c r="G139" i="2"/>
  <c r="F140" i="2"/>
  <c r="G140" i="2"/>
  <c r="F141" i="2"/>
  <c r="G141" i="2"/>
  <c r="F142" i="2"/>
  <c r="G142" i="2"/>
  <c r="F143" i="2"/>
  <c r="G143" i="2"/>
  <c r="F144" i="2"/>
  <c r="G144" i="2"/>
  <c r="F145" i="2"/>
  <c r="G145" i="2"/>
  <c r="F146" i="2"/>
  <c r="G146" i="2"/>
  <c r="F147" i="2"/>
  <c r="G147" i="2"/>
  <c r="F148" i="2"/>
  <c r="G148" i="2"/>
  <c r="F149" i="2"/>
  <c r="G149" i="2"/>
  <c r="F150" i="2"/>
  <c r="G150" i="2"/>
  <c r="F151" i="2"/>
  <c r="G151" i="2"/>
  <c r="F152" i="2"/>
  <c r="G152" i="2"/>
  <c r="F153" i="2"/>
  <c r="G153" i="2"/>
  <c r="F154" i="2"/>
  <c r="G154" i="2"/>
  <c r="F155" i="2"/>
  <c r="G155" i="2"/>
  <c r="F156" i="2"/>
  <c r="G156" i="2"/>
  <c r="F157" i="2"/>
  <c r="G157" i="2"/>
  <c r="F158" i="2"/>
  <c r="G158" i="2"/>
  <c r="F159" i="2"/>
  <c r="G159" i="2"/>
  <c r="F160" i="2"/>
  <c r="G160" i="2"/>
  <c r="F161" i="2"/>
  <c r="G161" i="2"/>
  <c r="F162" i="2"/>
  <c r="G162" i="2"/>
  <c r="F163" i="2"/>
  <c r="G163" i="2"/>
  <c r="F164" i="2"/>
  <c r="G164" i="2"/>
  <c r="F165" i="2"/>
  <c r="G165" i="2"/>
  <c r="F166" i="2"/>
  <c r="G166" i="2"/>
  <c r="F167" i="2"/>
  <c r="F168" i="2"/>
  <c r="G168" i="2"/>
  <c r="F169" i="2"/>
  <c r="G169" i="2"/>
  <c r="F170" i="2"/>
  <c r="G170" i="2"/>
  <c r="F171" i="2"/>
  <c r="G171" i="2"/>
  <c r="F172" i="2"/>
  <c r="G172" i="2"/>
  <c r="F173" i="2"/>
  <c r="G173" i="2"/>
</calcChain>
</file>

<file path=xl/sharedStrings.xml><?xml version="1.0" encoding="utf-8"?>
<sst xmlns="http://schemas.openxmlformats.org/spreadsheetml/2006/main" count="895" uniqueCount="387">
  <si>
    <t>Код формы по ОКУД</t>
  </si>
  <si>
    <t>0503164</t>
  </si>
  <si>
    <t xml:space="preserve">        Сведения об исполнении  бюджета</t>
  </si>
  <si>
    <t>на 01.01.2019 г.</t>
  </si>
  <si>
    <t>Наименование бюджета:</t>
  </si>
  <si>
    <t>Областной бюджет Ленинградской области</t>
  </si>
  <si>
    <t>КВФО (доходы):</t>
  </si>
  <si>
    <t>Деятельность, осуществляемая за счет средств соответствующего бюджета бюджетной системы Российской Федерации (бюджетная деятельность)</t>
  </si>
  <si>
    <t>КВФО (расходы):</t>
  </si>
  <si>
    <t>КВФО (источники):</t>
  </si>
  <si>
    <t>руб.</t>
  </si>
  <si>
    <t>Код по бюджетной классификации</t>
  </si>
  <si>
    <t>Код строки</t>
  </si>
  <si>
    <t>Утвержденные бюджетные назначения (прогнозные показатели)</t>
  </si>
  <si>
    <t>Доведенные бюджетные данные</t>
  </si>
  <si>
    <t>Показатели исполнения</t>
  </si>
  <si>
    <t>Причины отклонений от планового процента</t>
  </si>
  <si>
    <t>процент исполнения, %</t>
  </si>
  <si>
    <t>не исполнено, руб</t>
  </si>
  <si>
    <t>код</t>
  </si>
  <si>
    <t>пояснения</t>
  </si>
  <si>
    <t>Исполнено, руб.</t>
  </si>
  <si>
    <t>не исполнено, руб.</t>
  </si>
  <si>
    <t>Доходы бюджета, всего</t>
  </si>
  <si>
    <t>010</t>
  </si>
  <si>
    <t>из них не исполнено:</t>
  </si>
  <si>
    <t>-</t>
  </si>
  <si>
    <t>000.21860010020000151</t>
  </si>
  <si>
    <t>029.20220077020000151</t>
  </si>
  <si>
    <t>048.11201030016000120</t>
  </si>
  <si>
    <t>048.11201042016000120</t>
  </si>
  <si>
    <t>068.10807082011000110</t>
  </si>
  <si>
    <t>068.10807380011000110</t>
  </si>
  <si>
    <t>068.10807390011000110</t>
  </si>
  <si>
    <t>068.20235260020000151</t>
  </si>
  <si>
    <t>078.11632000020000140</t>
  </si>
  <si>
    <t>078.11690020020000140</t>
  </si>
  <si>
    <t>133.11602030020000140</t>
  </si>
  <si>
    <t>133.11618020020000140</t>
  </si>
  <si>
    <t>182.10102030010000110</t>
  </si>
  <si>
    <t>182.10302330010000110</t>
  </si>
  <si>
    <t>182.10704030010000110</t>
  </si>
  <si>
    <t>188.11630012016000140</t>
  </si>
  <si>
    <t>254.20229999020000151</t>
  </si>
  <si>
    <t>925.11633020020000140</t>
  </si>
  <si>
    <t>962.11302992020000130</t>
  </si>
  <si>
    <t>974.11202012010000120</t>
  </si>
  <si>
    <t>974.11202052010000120</t>
  </si>
  <si>
    <t>974.11202102020000120</t>
  </si>
  <si>
    <t>974.11204013020000120</t>
  </si>
  <si>
    <t>974.11507020010000140</t>
  </si>
  <si>
    <t>974.11625086020000140</t>
  </si>
  <si>
    <t>974.20235128020000151</t>
  </si>
  <si>
    <t>977.20225066020000151</t>
  </si>
  <si>
    <t>978.20302080020000180</t>
  </si>
  <si>
    <t>983.11402022020000410</t>
  </si>
  <si>
    <t>984.20235135020000151</t>
  </si>
  <si>
    <t>984.20235176020000151</t>
  </si>
  <si>
    <t>985.11103020020000120</t>
  </si>
  <si>
    <t>986.20225382020000151</t>
  </si>
  <si>
    <t>986.20225674020000151</t>
  </si>
  <si>
    <t>987.20235270020000151</t>
  </si>
  <si>
    <t>987.20235280020000151</t>
  </si>
  <si>
    <t>987.20235573020000151</t>
  </si>
  <si>
    <t>992.11502020020000140</t>
  </si>
  <si>
    <t>Расходы бюджета, всего</t>
  </si>
  <si>
    <t>200</t>
  </si>
  <si>
    <t>029.0113.6890107910.000</t>
  </si>
  <si>
    <t>029.0409.6210104010.000</t>
  </si>
  <si>
    <t>029.0409.6210104260.000</t>
  </si>
  <si>
    <t>029.0409.6220110110.000</t>
  </si>
  <si>
    <t>029.0409.6220112750.000</t>
  </si>
  <si>
    <t>029.0409.6220310160.000</t>
  </si>
  <si>
    <t>029.0409.6230213150.000</t>
  </si>
  <si>
    <t>029.0409.63704R5670.000</t>
  </si>
  <si>
    <t>068.0702.5220275200.000</t>
  </si>
  <si>
    <t>068.0703.5230274690.000</t>
  </si>
  <si>
    <t>068.0704.5260203510.000</t>
  </si>
  <si>
    <t>068.0706.5260203320.000</t>
  </si>
  <si>
    <t>068.0709.5220313760.000</t>
  </si>
  <si>
    <t>068.1003.5250103330.000</t>
  </si>
  <si>
    <t>068.1003.5330303410.000</t>
  </si>
  <si>
    <t>068.1003.5330312250.000</t>
  </si>
  <si>
    <t>068.1003.5330371450.000</t>
  </si>
  <si>
    <t>068.1003.5330371480.000</t>
  </si>
  <si>
    <t>068.1003.5330371490.000</t>
  </si>
  <si>
    <t>068.1003.5330371720.000</t>
  </si>
  <si>
    <t>068.1004.5210471360.000</t>
  </si>
  <si>
    <t>068.1004.5330352600.000</t>
  </si>
  <si>
    <t>075.0405.6351107900.000</t>
  </si>
  <si>
    <t>075.0405.6360313760.000</t>
  </si>
  <si>
    <t>075.0405.63705R5670.000</t>
  </si>
  <si>
    <t>075.0503.6370674310.000</t>
  </si>
  <si>
    <t>075.0801.6370270670.000</t>
  </si>
  <si>
    <t>075.1003.6360203020.000</t>
  </si>
  <si>
    <t>133.0104.6720100150.000</t>
  </si>
  <si>
    <t>133.0104.67Д0100150.000</t>
  </si>
  <si>
    <t>133.0113.6120203030.000</t>
  </si>
  <si>
    <t>133.0113.6150111240.000</t>
  </si>
  <si>
    <t>133.0113.6511812600.000</t>
  </si>
  <si>
    <t>133.0113.6511913550.000</t>
  </si>
  <si>
    <t>133.0113.6890106900.000</t>
  </si>
  <si>
    <t>133.0113.6890110070.000</t>
  </si>
  <si>
    <t>133.0705.6511913550.000</t>
  </si>
  <si>
    <t>133.1006.6890112310.000</t>
  </si>
  <si>
    <t>133.1006.6890113860.000</t>
  </si>
  <si>
    <t>252.0113.6511812600.000</t>
  </si>
  <si>
    <t>252.0314.5820400160.000</t>
  </si>
  <si>
    <t>252.0410.6060213390.000</t>
  </si>
  <si>
    <t>252.0410.6060213400.000</t>
  </si>
  <si>
    <t>252.0410.6060313760.000</t>
  </si>
  <si>
    <t>252.0410.6080113440.000</t>
  </si>
  <si>
    <t>252.0410.6080211030.000</t>
  </si>
  <si>
    <t>252.0410.6080413470.000</t>
  </si>
  <si>
    <t>253.0605.59Б0214090.000</t>
  </si>
  <si>
    <t>254.0408.6240114010.000</t>
  </si>
  <si>
    <t>254.1003.6890107980.000</t>
  </si>
  <si>
    <t>801.0104.6730100150.000</t>
  </si>
  <si>
    <t>801.0113.6890113790.000</t>
  </si>
  <si>
    <t>801.0412.6110114030.000</t>
  </si>
  <si>
    <t>801.0412.6110174620.000</t>
  </si>
  <si>
    <t>801.0412.6110174640.000</t>
  </si>
  <si>
    <t>801.0412.6351174680.000</t>
  </si>
  <si>
    <t>801.0412.6890104160.000</t>
  </si>
  <si>
    <t>801.0412.6890108120.000</t>
  </si>
  <si>
    <t>801.0412.6890110350.000</t>
  </si>
  <si>
    <t>950.0412.6110600160.000</t>
  </si>
  <si>
    <t>950.0412.6110613760.000</t>
  </si>
  <si>
    <t>950.0503.6630474570.000</t>
  </si>
  <si>
    <t>960.0103.6730100150.000</t>
  </si>
  <si>
    <t>960.0103.6730198760.000</t>
  </si>
  <si>
    <t>960.0103.6740100150.000</t>
  </si>
  <si>
    <t>961.1003.5311203020.000</t>
  </si>
  <si>
    <t>961.1102.5430100160.000</t>
  </si>
  <si>
    <t>962.0412.5550113770.000</t>
  </si>
  <si>
    <t>962.0801.5360170930.000</t>
  </si>
  <si>
    <t>962.0801.5510313760.000</t>
  </si>
  <si>
    <t>962.0801.5520111090.000</t>
  </si>
  <si>
    <t>962.0801.5520213760.000</t>
  </si>
  <si>
    <t>962.0801.5550113770.000</t>
  </si>
  <si>
    <t>962.0801.5550170350.000</t>
  </si>
  <si>
    <t>962.1003.5311203050.000</t>
  </si>
  <si>
    <t>970.0401.5020313730.000</t>
  </si>
  <si>
    <t>970.0401.6730100150.000</t>
  </si>
  <si>
    <t>970.1006.5010113750.000</t>
  </si>
  <si>
    <t>970.1006.5010407430.000</t>
  </si>
  <si>
    <t>972.0105.6790100130.000</t>
  </si>
  <si>
    <t>972.0314.5810111530.000</t>
  </si>
  <si>
    <t>972.0314.5810113950.000</t>
  </si>
  <si>
    <t>972.0314.5820474650.000</t>
  </si>
  <si>
    <t>974.0406.5920351280.000</t>
  </si>
  <si>
    <t>974.0605.5930110420.000</t>
  </si>
  <si>
    <t>974.0605.5940110430.000</t>
  </si>
  <si>
    <t>976.0104.6730100150.000</t>
  </si>
  <si>
    <t>976.0113.6650112080.000</t>
  </si>
  <si>
    <t>976.0113.6650213760.000</t>
  </si>
  <si>
    <t>976.0113.6650313810.000</t>
  </si>
  <si>
    <t>976.0113.6650513760.000</t>
  </si>
  <si>
    <t>976.0113.6690113760.000</t>
  </si>
  <si>
    <t>976.0113.6690312180.000</t>
  </si>
  <si>
    <t>976.0113.6890112650.000</t>
  </si>
  <si>
    <t>976.0113.6890112920.000</t>
  </si>
  <si>
    <t>976.0410.6060313760.000</t>
  </si>
  <si>
    <t>976.0412.6690207500.000</t>
  </si>
  <si>
    <t>977.0113.6110113720.000</t>
  </si>
  <si>
    <t>977.0113.6140107110.000</t>
  </si>
  <si>
    <t>977.0113.6140114050.000</t>
  </si>
  <si>
    <t>977.0113.6140174220.000</t>
  </si>
  <si>
    <t>977.0412.52606R0660.000</t>
  </si>
  <si>
    <t>977.0412.6120214150.000</t>
  </si>
  <si>
    <t>978.0502.5710109505.000</t>
  </si>
  <si>
    <t>978.0502.5710206310.000</t>
  </si>
  <si>
    <t>978.0502.5720270180.000</t>
  </si>
  <si>
    <t>978.0502.5730170200.000</t>
  </si>
  <si>
    <t>978.0502.5730206320.000</t>
  </si>
  <si>
    <t>978.0502.6370270660.000</t>
  </si>
  <si>
    <t>981.0113.6890100160.000</t>
  </si>
  <si>
    <t>981.0309.5820104300.000</t>
  </si>
  <si>
    <t>981.0412.5670170780.000</t>
  </si>
  <si>
    <t>981.0412.6890104160.000</t>
  </si>
  <si>
    <t>981.0501.5630170770.000</t>
  </si>
  <si>
    <t>981.0701.5210270470.000</t>
  </si>
  <si>
    <t>981.0704.5260304300.000</t>
  </si>
  <si>
    <t>981.0801.5550474230.000</t>
  </si>
  <si>
    <t>981.0801.6370270660.000</t>
  </si>
  <si>
    <t>981.0901.5140504300.000</t>
  </si>
  <si>
    <t>981.0902.5140504300.000</t>
  </si>
  <si>
    <t>981.0902.6370204300.000</t>
  </si>
  <si>
    <t>981.0902.6370204670.000</t>
  </si>
  <si>
    <t>984.0502.5740207560.000</t>
  </si>
  <si>
    <t>984.0502.5740207570.000</t>
  </si>
  <si>
    <t>984.0502.5740270260.000</t>
  </si>
  <si>
    <t>984.1003.5640151350.000</t>
  </si>
  <si>
    <t>984.1003.5640151760.000</t>
  </si>
  <si>
    <t>985.0111.6890110050.000</t>
  </si>
  <si>
    <t>985.0111.6890110060.000</t>
  </si>
  <si>
    <t>985.0113.6420210030.000</t>
  </si>
  <si>
    <t>985.0113.6890110070.000</t>
  </si>
  <si>
    <t>985.0113.6890113790.000</t>
  </si>
  <si>
    <t>985.0412.6450113760.000</t>
  </si>
  <si>
    <t>985.1402.6410370010.000</t>
  </si>
  <si>
    <t>985.1403.6890172500.000</t>
  </si>
  <si>
    <t>986.0501.5130204190.000</t>
  </si>
  <si>
    <t>986.0901.5120213910.000</t>
  </si>
  <si>
    <t>986.0901.5140204280.000</t>
  </si>
  <si>
    <t>986.0902.51104R674F.000</t>
  </si>
  <si>
    <t>986.0905.5120610860.000</t>
  </si>
  <si>
    <t>986.1003.5130203150.000</t>
  </si>
  <si>
    <t>986.1003.5130203470.000</t>
  </si>
  <si>
    <t>986.1003.5130203780.000</t>
  </si>
  <si>
    <t>986.1003.51302R3820.000</t>
  </si>
  <si>
    <t>987.1003.5310603650.000</t>
  </si>
  <si>
    <t>987.1003.5311003680.000</t>
  </si>
  <si>
    <t>987.1003.5311103590.000</t>
  </si>
  <si>
    <t>987.1003.5311103630.000</t>
  </si>
  <si>
    <t>987.1003.5311113230.000</t>
  </si>
  <si>
    <t>987.1003.5311152800.000</t>
  </si>
  <si>
    <t>987.1003.5311203050.000</t>
  </si>
  <si>
    <t>987.1003.5330203200.000</t>
  </si>
  <si>
    <t>987.1003.5330203500.000</t>
  </si>
  <si>
    <t>987.1004.5330152700.000</t>
  </si>
  <si>
    <t>987.1004.5330155730.000</t>
  </si>
  <si>
    <t>987.1004.5330210840.000</t>
  </si>
  <si>
    <t>987.1004.5330459400.000</t>
  </si>
  <si>
    <t>987.1006.5310114270.000</t>
  </si>
  <si>
    <t>989.0113.6890100160.000</t>
  </si>
  <si>
    <t>993.0707.6660111680.000</t>
  </si>
  <si>
    <t>993.0707.6660211690.000</t>
  </si>
  <si>
    <t>993.0707.6660313760.000</t>
  </si>
  <si>
    <t>993.0707.6660613760.000</t>
  </si>
  <si>
    <t>993.0707.6670113760.000</t>
  </si>
  <si>
    <t>993.0707.6670213760.000</t>
  </si>
  <si>
    <t>993.0707.6680113760.000</t>
  </si>
  <si>
    <t>996.1003.6360203020.000</t>
  </si>
  <si>
    <t>Результат исполнения бюджета (дефицит/профицит)</t>
  </si>
  <si>
    <t>450</t>
  </si>
  <si>
    <t>X</t>
  </si>
  <si>
    <t xml:space="preserve">Код по бюджетной классификации </t>
  </si>
  <si>
    <t>Источники финансирования дефицита бюджета, всего</t>
  </si>
  <si>
    <t>500</t>
  </si>
  <si>
    <t>Источники внутреннего финансирования дефицита бюджета</t>
  </si>
  <si>
    <t>520</t>
  </si>
  <si>
    <t>985.01030100020000810</t>
  </si>
  <si>
    <t/>
  </si>
  <si>
    <t>985.01060401020000810</t>
  </si>
  <si>
    <t>985.01060502020012540</t>
  </si>
  <si>
    <t>985.01060502020012640</t>
  </si>
  <si>
    <t>985.01060502020014640</t>
  </si>
  <si>
    <t>Источники внешнего финансирования дефицита бюджета</t>
  </si>
  <si>
    <t>620</t>
  </si>
  <si>
    <t>Доходы/EXPORT_SRC_KIND</t>
  </si>
  <si>
    <t>СБС</t>
  </si>
  <si>
    <t>Доходы/FORM_CODE</t>
  </si>
  <si>
    <t>164</t>
  </si>
  <si>
    <t>Доходы/REG_DATE</t>
  </si>
  <si>
    <t>01.01.2019</t>
  </si>
  <si>
    <t>Доходы/RANGE_NAMES</t>
  </si>
  <si>
    <t>1</t>
  </si>
  <si>
    <t>Доходы/EXPORT_VB_CODE</t>
  </si>
  <si>
    <t>2</t>
  </si>
  <si>
    <t>Доходы/EXPORT_PARAM_SRC_KIND</t>
  </si>
  <si>
    <t>Доходы/PARAMS</t>
  </si>
  <si>
    <t>RESPPERSONS&amp;=</t>
  </si>
  <si>
    <t>Доходы/FILE_NAME</t>
  </si>
  <si>
    <t>d:\1\164Y01.txt</t>
  </si>
  <si>
    <t>Доходы/ExportView</t>
  </si>
  <si>
    <t>Доходы/EXPORT_SRC_CODE</t>
  </si>
  <si>
    <t>045900</t>
  </si>
  <si>
    <t>Доходы/PERIOD</t>
  </si>
  <si>
    <t>5</t>
  </si>
  <si>
    <t>13</t>
  </si>
  <si>
    <t>заявительный характер субсидирования организаций, производителей товаров, работ и услуг;</t>
  </si>
  <si>
    <t>05</t>
  </si>
  <si>
    <t>нарушение подрядными организациями сроков исполнения и иных условий контрактов, не повлекшее судебные процедуры;</t>
  </si>
  <si>
    <t>10</t>
  </si>
  <si>
    <t>перечисление межбюджетных трансфертов в пределах сумм, необходимых для оплаты денежных обязательств по расходам муниципальных образований;</t>
  </si>
  <si>
    <t>15</t>
  </si>
  <si>
    <t>заявительный характер выплаты пособий и компенсаций;</t>
  </si>
  <si>
    <t>22</t>
  </si>
  <si>
    <t>заявительный характер предоставления средств</t>
  </si>
  <si>
    <t>03</t>
  </si>
  <si>
    <t>экономия, сложившаяся по результатам проведения конкурсных процедур</t>
  </si>
  <si>
    <t>перечисление межбюджетных трансфертов в пределах сумм, необходимых для оплаты денежных обязательств по расходам муниципальных образований</t>
  </si>
  <si>
    <t>иные причины (отсутствие заявок МО на субсидирование)</t>
  </si>
  <si>
    <t>07</t>
  </si>
  <si>
    <t>оплата работ "по факту" на основании актов выполненных работ</t>
  </si>
  <si>
    <t>99</t>
  </si>
  <si>
    <t>иные причины (длительность заключения договора аренды земельного участка для реализации проекта строительства здания базы учетно-технической документации)</t>
  </si>
  <si>
    <t>02</t>
  </si>
  <si>
    <t>отсутствие решений Губернатора и Правительства Ленинградской области об использовании бюджетных ассигнований</t>
  </si>
  <si>
    <t>экономия, сложившаяся по результатам проведения конкурсных процедур;</t>
  </si>
  <si>
    <t>заявительный характер предоставления средств;</t>
  </si>
  <si>
    <t>иные причины (расходы на проведение анализа, исследования и мониторинга уровня конкуренции в Ленинградской области в сумме 2 000,0 тыс. рублей не осуществлены в связи с незаключением контракта на оказание услуг по причине отсутствия поданных заявок на участие в открытом конкурсе и невозможностью проведения в отчетном году повторных конкурентных процедур с учетом длительности размещения заказа)</t>
  </si>
  <si>
    <t xml:space="preserve">иные причины (расходы на предоставление субсидий  некоммерческим организациям в целях оказания содействия Ленинградской области в процессе реализации «Стратегии социально-экономического развития Северо-Западного федерального округа до 2020 года» в сумме 1 000,0 тысяч рублей не осуществлены в связи с отклонением единственной заявки на получение субсидии по причине несоответствия заявителя требованиям, установленным порядком предоставления субсидии) </t>
  </si>
  <si>
    <t>иные причины ( 1)экономия при проведении конкурсных процедур размещения заказов - 1 721,95 тыс. руб., 2) необходимость доработки представленных исполнителем результатов по исследованию конкурентных преимуществ муниципальных образований Ленинградской области и разработке концептуальных предложений по диверсификации экономики муниципальных образований Ленинградской области - 2 000,0 тыс. руб.)</t>
  </si>
  <si>
    <t xml:space="preserve">иные причины (перечисление средств на предоставление субсидий на разработку и актуализацию документов стратегического планирования муниципальных образований Ленинградской области в размере фактической потребности по заявкам муниципальных образований по результатам проведения конкурсных процедур размещения заказов)  </t>
  </si>
  <si>
    <t>иные причины (признание конкурса на проведение работ по развитию закрытой информационной системы "Промышленность Ленинградской области" несостоявшимся по причине отклонения всех поданных заявок и невозможностью проведения в отчетном году повторных конкурентных процедур с учетом длительности размещения заказа)</t>
  </si>
  <si>
    <t>Иные причины</t>
  </si>
  <si>
    <t>оплата работ "по факту" на основании актов выполненных работ;</t>
  </si>
  <si>
    <t xml:space="preserve">Иные причины:
- по объекту «Здание поисково-спасательной станции (ПСС) для размещения поисково-спасательного отряда (5 машино-выездов) в г. Тосно Ленинградской области» -  низкие темпы выполнения строительно-монтажных работ подрядной организацией ООО "Энерго Строительная Компания". Государственный контракт по решению суда признан недействительным (решение суда от 23.11.2018, вступило в силу 22.01.2019);
-по объекту «Отапливаемый гаражно-складской комплекс для стоянки, обслуживания автомобильной техники (20 машино-выездов), размещения водительского состава, а также складов материально-технических запасов в г.Тосно Ленинградской области» - низкие темпы выполнения строительно-монтажных работ подрядной организацией ООО "Энерго Строительная Компания";
- по объекту «Склад имущества гражданской обороны с помещениями для работников и химико ­ радиометрической лабораторией (на 10 854 единицы хранения) в г. Тосно Ленинградской области» - низкие темпы выполнения строительно-монтажных работ подрядной организацией ООО "УНР-398";
- по объекту «Слип (площадка для спуска и подъема плавательных средств, судов на воздушной подушке на 9 единиц водной техники) и причал в г.Новая Ладога Волховского муниципального района Ленинградской области» - экономия, сложившаяся по результатам проведения конкурсных процедур
</t>
  </si>
  <si>
    <t>Иные причины:
- не состоялось заключение муниципального контракта по причине отсутствия документов, подтверждающих потребность в расходе субсидии по Кингисеппскому городскому поселению (9 416 137,64 руб.);
- Плодовское сельское поселение Приозерского муниципального района (1 009 329,33 руб)  и Романовское сельское поселение Всеволожского муниципального района (169058 руб) - потребность в остатке отсутствует.</t>
  </si>
  <si>
    <t>Иные причины:
1. Низкое качество предоставления администрациями муниципальных образований Ленинградской области исходно-разрешительной документации по объектам, в том числе:
- корректировка медико-технологического задания по требованию пользователя (поликлиника пос.Павлово Кировского района, больница г. Тосно);
- длительные сроки предоставления правоустанавливающих документов на земельные участки (амбулаторно-поликлинический комплекс в пос.Тельмана Тосненского района, ДК в пос. Лебяжьем требовалась корректировка ГПЗУ, выданных администрациями муниципальных образований).
2. Выполнение дополнительных работ, выявленных в процессе проектирования (разработка расчета пожарных рисков - колледж культуры  г. Санкт-Петербург, разработка тех.планов для регистрации недостроенного здания акушерского корпуса г.Волосово).
3. Длительные сроки заключения договоров на тех.присоединение к инженерным сетям, на вынос инженерных сетей (амбулаторно-поликлинический комплекс в пос.Тельмана, больница г.Тосно, поликлиника пос.Павлово, ДК в Лебяжьем, колледж культуры, г.Санкт-Петербург, станция по борьбе с болезнями животных пос.Сосоново).
4. Низкие темпы работ проектных организаций ООО «Мастерпроект» (больница г. Тосно), ООО «Союзстрой» (станция по борьбе с болезнями животных пос. Сосоново).</t>
  </si>
  <si>
    <t xml:space="preserve">Иные причины:
- по объекту «Организация строительства дошкольного образовательного учреждения на 280 мест дер. Романовка Всеволожского района» - действие контракта возобновлено в судебном порядке. Строительство не ведется. Заказчиком, по решению суда, проведена работа по внесению изменений в проектную документацию в связи с выполненными работами с отклонением от проекта. ПСД передана на проверку в ГАУ «Леноблгосэкспертиза». Возобновление работ на объекте ожидается после прохождения экспертизы;
- по объекту «Строительство детского сада на 220 мест по адресу: г. Всеволожск, Торговый пр., д.144» - 
разрешение на строительство продлено до 31.05.2019  по причине необходимости корректировки проектной документации и отсутствия обеспечения объекта системой газоснабжения;
- по объекту «Строительство детского сада на 140 мест по адресу: г. Всеволожск, ул. Победы, д.17» - заказчиком и комитетом государственного строительного надзора Ленинградской области предписанием остановлены работы на объекте в связи с выполнением работ с отклонением от проекта. Решается вопрос о расторжении контракта по соглашению сторон;
-  экономия по итогам выкупа помещений  в рамках мероприятия «Создание в Ленинградской области дополнительных мест для детей в возрасте от двух месяцев до трех лет в образовательных организациях, реализующих программы дошкольного образования».
</t>
  </si>
  <si>
    <t xml:space="preserve">Иные причины:
-по объекту «Реконструкция помещения бывшего здания Дома офицеров в г. Сертолово под ДШИ» - ввиду несвоевременного исполнения условий муниципального контракта подрядной организацией, заказчиком принято решение о расторжении муниципального контракта;
- по объекту «Реконструкция здания начальной школы под МКОУ ДОД "Никольская детская школа искусств" и Никольскую городскую библиотеку"» по итогам проведенного дополнительного обследования, на основании которого выявлена  необходимость усиления каркаса существующего здания, Заказчиком принято решение о продолжении исполнения муниципального контракта от 26.09.2017 в части строительства нового здания, корректировке и повторному прохождению экспертизы проектно-сметной документации в части разработки раздела по выполнению демонтажных работ существующего здания и строительства нового.
</t>
  </si>
  <si>
    <t xml:space="preserve">Иные причины:
- по объекту «Строительство дома культуры со зрительным залом на 150 мест, пос.Курск» - в связи с неучтенными работами и необходимостью прохождения экспертизы на корректировку проектно-сметной документации строительство объекта не завершено в установленные МК сроки;
-по объекту «Строительство дома культуры на 150 мест в пос.Терпилицы Волосовского муниципального района» - недобросовестная работа подрядной организации, медленные темпы строительства по причине отсутствия оборотных средств у ООО "Теплый дом". Выявлена необходимость корректировки проектно-сметной документации в части решений по обеспечению пожарной безопасности людей; 
-по объекту «Строительство дома культуры на 120 мест, в том числе ПИР пос. Заборье» - отсутствует подключение объекта к системе водоснабжения, выявлена необходимость корректировки проектно-сметной документации.
</t>
  </si>
  <si>
    <t xml:space="preserve">Иные причины:
необходимость корректировки проектно-сметной документации, корректировка градостроительного плана земельного участка, медико-технологического задания, получение новых технических условий на электроснабжение и теплоснабжение;- экономия, сложившаяся по результатам проведения конкурсных процедур; получение новых ТУ; низкие темпы выполнения СМР; поздние сроки проведения конкурсных процедур </t>
  </si>
  <si>
    <t>нарушение подрядными организациями сроков исполнения работ</t>
  </si>
  <si>
    <t xml:space="preserve">оплата работ "по факту" на основании актов выполненных работ. </t>
  </si>
  <si>
    <t xml:space="preserve">Иные причины; в связи с длительностью мероприятий по созданию и организации деятельности нового государственного казенного учреждения «Управление долевого строительства Ленинградской области» и поздним замещением вакантных штатных единиц </t>
  </si>
  <si>
    <t>17</t>
  </si>
  <si>
    <t>длительность проведения конкурсных процедур</t>
  </si>
  <si>
    <t xml:space="preserve">Иные причины. Низкий процент исполнения мероприятий по модернизации систем коммунальной инфраструктуры  связан с отсутствием санкционирования целевых расходов территориальным органом Федерального казначейства. </t>
  </si>
  <si>
    <t>Иные причины. В соответствии с условиями Порядка предоставление средств субсидий осуществляется под принятые обязательства в размере не превышающем сумму заключенных контрактов</t>
  </si>
  <si>
    <t xml:space="preserve">Отсутсвие решений Губернатора и Правительства Ленинградской области об использовании бюджетных ассигнований </t>
  </si>
  <si>
    <t>04</t>
  </si>
  <si>
    <t>невозможность заключения государственного контракта по итогам конкурса в связи с отсутствием претендентов (поставщиков, подрядчиков, исполнителей)</t>
  </si>
  <si>
    <t>Иные причины: не выполнение исполнителем обязательств по государственным контрактам</t>
  </si>
  <si>
    <t>Иные причины: сокращение объемов проводимых мероприятий</t>
  </si>
  <si>
    <t>Иные причины: не выполнение исполнителем обязательств по государственным контрактам, а также перенос сроков заключения и выполнения работ по отдельным государственным контрактам</t>
  </si>
  <si>
    <t>Иные причины. В связи с уточнением (уменьшением) численности получателей именной стипендии Губернатора Ленинградской области</t>
  </si>
  <si>
    <t>Иные причины. Отсутствие потребностив  проведении меропряития</t>
  </si>
  <si>
    <t>Иные причины. Расходы произведены по фактически предоставленным заявлениям родителей (законных представителей) на получение компенсационных выплат</t>
  </si>
  <si>
    <t>Иные причины. Расходы произведены исходя из фактических заявок граждан, желающих принять на воспитание в семью ребенка</t>
  </si>
  <si>
    <t>Иные причины. Расходование средств производилось исходя из фактических заявок от получателей данной льготы</t>
  </si>
  <si>
    <t>Иные причины. Расходы произведены в соответствии с количеством заключенных договоров на постинтернатное сопровождение детей-сирот</t>
  </si>
  <si>
    <t xml:space="preserve">Иные причины. Выплата компенсации осуществлялась по фактически поданным заявлениям от родителей с учетом критерия нуждаемости, установленного Социальным кодексом. </t>
  </si>
  <si>
    <t>Иные причины. Выплаты произведены в соответствии с заключенными договорами</t>
  </si>
  <si>
    <t>Иные причины (Расходы произведены в полном объеме исходя из фактически отработанного времени вице-губернаторов Ленинградской области. Сокращено количество служебных командировок )</t>
  </si>
  <si>
    <t>Иные причины (Расходы произведены в полном объеме исходя из фактически отработанного времени членов Правительства Ленинградской области. Сокращено количество служебных командировок )</t>
  </si>
  <si>
    <t>Иные причины (Выплаты научных стипендий Губернатора Ленинградской области ведущим и молодым ученым Ленинградской области  осуществляется на основании распоряжений Губернатора Ленинградской области.Выплачено 19 научных стипендий)</t>
  </si>
  <si>
    <t>Иные причины (Расходы на мероприятия, направленные на совершенствование технологий кадровой работы производятся по фактической потребности)</t>
  </si>
  <si>
    <t>Иные причины (Расходы на мероприятия, направленные на предоставление государственных гарантий и поддержание корпоративной культуры производятся по фактической потребности)</t>
  </si>
  <si>
    <t>0 3</t>
  </si>
  <si>
    <t>Иные причины (Расходы наисполнение судебных актов Российской Федерации и мировых сошлашений по возмещению вреда осуществлялись  по фактической потребности)</t>
  </si>
  <si>
    <t>Иные причины (Расходы на мероприятия, мероприятий по профессиональному развитию лиц, замещающих государственные должности и гражданских служащих органов исполнительной власти Ленинградской области, в том числе, включенных в кадровый резерв осуществлялись  по фактической потребности)</t>
  </si>
  <si>
    <t>0 2</t>
  </si>
  <si>
    <t xml:space="preserve">отсутствие решений Губернатора и Правительства Ленинградской области об использовании бюджетных ассигнований на  оказание финансовой и материальной помощи физическим лицам, премирование по распоряжению Губернатора Ленинградской области </t>
  </si>
  <si>
    <t>Иные причины (Выплаты единовременного вознаграждения в связи с выходом работников органов исполнительной власти Ленинградской области впервые  на страховую (трудовую ) пенсию по старости и выплаты 4-х месячного денежного содержания государственным гражданским служащим при увольнении по сокращению штатов осуществляются в соответствии с фактической потребностью)</t>
  </si>
  <si>
    <t xml:space="preserve">Иные причины (Расходы на трансляцию в теле- или радиоэфире (в том числе в рамках новостной программы или отдельной передачи) информации о деятельности Законодательного собрания Ленинградской области  производились исходя из фактической потребности). </t>
  </si>
  <si>
    <t>Иные причины (Расходы произведены в полном объеме исходя из фактически отработанного времени Председателя Законодательного собрания Ленинградской области. Сокращено количество служебных командировок )</t>
  </si>
  <si>
    <t>16</t>
  </si>
  <si>
    <t>уменьшение численности получателей выплат, пособий и компенсаций по сравнению с запланированной;</t>
  </si>
  <si>
    <t>Иные причины ( Госзадания подведомственных комитету  учреждений исполнено на 100 %, в результате исполнения образовалась экономия за счет уменьшения расходов на проведение мероприятий по отношению к запалнированному )</t>
  </si>
  <si>
    <t xml:space="preserve">Иные причины (несоблюдение подрядной организацией сроков выполнения работ, необходимость корректировки проектно-сметной документации, установленная в ходе выполнения работ, отсутствие у подрядной организации разрешения на производство работ)
</t>
  </si>
  <si>
    <t>Уменьшение получателей средств (молодых специалистов)</t>
  </si>
  <si>
    <t>Оплата произведена по фактическим объемам оказанных услуг на основании представленных актов выполненных работ (услуг)</t>
  </si>
  <si>
    <t>Заявительный характер выплаты пособий и компенсаций на исполнение гарантий статуса мировых судей</t>
  </si>
  <si>
    <t>Иные причины ( Вознаграждение гражданам за добровольную сдачу в органы внутренних дел оружия, боеприпасов, взрывчатых веществ и взрывных устройств производятся по мере поступления документов)</t>
  </si>
  <si>
    <t>Иные причины. Расходы по оценке технического состояния и утилизации имущества в 2018 году не проводились.</t>
  </si>
  <si>
    <t>Иные причины. В связи с вводом в эксплуатацию модернизированной версии официального интернет-портала Администрации Ленинградской области в сети Интернет и переносом сроков размещения информации органами исполнительной власти Ленинградской области на 4 квартал 2018 г. иные закупки были нецелесообразны.</t>
  </si>
  <si>
    <t>Иные причины. Контракт расторгнут по причине невозможности исполнения в связи с нарушением сроков его заключения по вине электронной площадки в декабре 2018 г.</t>
  </si>
  <si>
    <t>Иные причины. На оставшуюся сумму контракты не заключались в связи с отсутствием потребности в опубликовании правовых актов Ленинградской области.</t>
  </si>
  <si>
    <t>Иные причины. В связи с возвратом неиспользованных субсидий.</t>
  </si>
  <si>
    <t>Иные причины. Конкурсные процедуры на приобретение квартир для медицинских работников не состоялись</t>
  </si>
  <si>
    <t>Иные причины. Экономия по проведенным  
процедурам размещения государственного заказа. Не в полном объеме выполнены обязательства по продуктам питания в связи с невыполнением койко/ дней</t>
  </si>
  <si>
    <t>Иные причины. Экономия по проведенным 
процедурам по поставке оборудования. Не в полном объеме осуществлена отгрузка оборудования</t>
  </si>
  <si>
    <t>Иные причины. Позднее заключение контрактов (со 2 
квартала года). Снижение заболеваемости населения региона,а также отсроченность дат госпитализации пациентов санаториями в летний период года.</t>
  </si>
  <si>
    <t>Заявительный характер выплаты пособий и 
компенсаций</t>
  </si>
  <si>
    <t>Иные причины. По фактической потребности в средствах на оплату банковских услуг (услуг почтовой связи) по перечислению (пересылке)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</si>
  <si>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оплата работ «по факту» на основании актов выполненных работ;</t>
  </si>
  <si>
    <t>23</t>
  </si>
  <si>
    <t>осуществление оплаты договорных обязательств по оплате услуг рейтинговым агентствам по фактическим объемам оказанных услуг на основании представленных актов выполненных работ (услуг);</t>
  </si>
  <si>
    <t>Отсутствие НПА о порядке предоставления и расходования субсидий бюджетам муниципальных образований на запланированные цели</t>
  </si>
  <si>
    <t>Иные причины. Экспертиза поставленного товара, результатов оказанных услуг не производилась в связи с отсутствием потребности</t>
  </si>
  <si>
    <t xml:space="preserve">Иные причины. Позднее получение положительной 
экспертизы на ПСД на реконструкцию объекта недвижимого имущества под объект здравоохранения - "Ленинградский областной центр медицинской реабилитации" и его эксплуатацию в рамках концессионного соглашения </t>
  </si>
  <si>
    <t>заявительный характер выплаты пособий и компенсаций</t>
  </si>
  <si>
    <t>нарушение подрядными организациями сроков исполнения и иных условий контрактов, не повлекшее судебные процедуры</t>
  </si>
  <si>
    <t>Иные причины (Расходы произведены в полном объеме исходя из фактической потребности на организацию приема и направления делегаций в рамках международного, внешнеэкономического и межрегионального сотрудничества Ленинградской области)</t>
  </si>
  <si>
    <t>Размер поступившей платы за негативное воздействие обусловлен объёмами сбросов загрязняющих веществ в водные объекты</t>
  </si>
  <si>
    <t>Отрицательное значение по поступлению обусловлено возвратом по уточненным декларациям по плате за размещение твердых коммунальных отходов</t>
  </si>
  <si>
    <t>Поступления  по фактически совершенным юридически значимым действиям</t>
  </si>
  <si>
    <t>Поступления по результатам фактически проведенных контрольных мероприятий</t>
  </si>
  <si>
    <t>Уровень выполнения бюджетных назначений обусловлен объемом полученных доходов физическими лицами в виде вознаграждения и доходов, полученных от продажи имущества</t>
  </si>
  <si>
    <t>Невыполнение, в основном, обусловлено изменениями федерального законодательства, предусматривающие передачу в доход федерального бюджета акцизов на средние дистилляты в размере 50% (ранее 100% указанных акцизов зачислялись в бюджеты субъектов Российской Федерации)</t>
  </si>
  <si>
    <t>Обусловлено количеством обращений на пользование объектами водных биологических ресурсов (по внутренним водным объектам)</t>
  </si>
  <si>
    <t>Поступления по фактически совершенным юридически значимым действиям</t>
  </si>
  <si>
    <t>Размер поступлений обусловлен объемом разовых платежей за пользование недрами при наступлении определенных событий, оговоренных в лицензии, при пользовании недрами на территории Российской Федерации по участкам недр местного значения</t>
  </si>
  <si>
    <t>Обусловлено количеством обращений по вопросу проведения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 местного значения</t>
  </si>
  <si>
    <t>Обусловлено количеством обращений на участие в конкурсе (аукционе) на право пользования участками недр местного значения</t>
  </si>
  <si>
    <t>Размер поступлений обусловлен объемом полученной платы за использование лесов, расположенных на землях лесного фонда, в части, превышающей минимальный размер платы по договору купли-продажи лесных насаждений</t>
  </si>
  <si>
    <t>Обусловлено с тем, что имущество на торгах реализовано по цене ниже запланированной</t>
  </si>
  <si>
    <t>Обусловлено количеством выплаченных процентов, полученные от предоставления бюджетных кредитов внутри страны за счет средств бюджетов субъектов Российской Федерации</t>
  </si>
  <si>
    <t>Фактическое поступление доходов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лет.</t>
  </si>
  <si>
    <t>Поступление субсидий в областной бюджет из федерального бюджета  по соглашению № 139-08-2018 -036, заключенному 14 февраля 2018 года с Министерством экономического развития РФ, в размере фактической оплаты результатов оказанных образовательными учреждениями услуг по 2 и 3 этапам обучения  57 специалистов, подготовленных в 2018 году для организаций Ленинградской области, что на 6 человек меньше установленного соглашением количества специалистов по результатам проведенного в 2017 году конкурсного отбора на обучение в 2018 году по следующим причинам: отказа после заключения соглашения 4 специалистов от прохождения обучения и отчисления образовательной организацией 2 специалистов с первого этапа обучения, возможность проведения в 2018 году дополнительного конкурсного отбора по установленному порядку отсутствовала, из федерального бюджета в областной бюджет средства поступили в полном объеме произведенных расходов</t>
  </si>
  <si>
    <t>подкрепление единого счета областного бюджета осуществляется Управлением со счета 40105 в сумме произведенных кассовых выплат</t>
  </si>
  <si>
    <t>Заявительный характер предоставления средств</t>
  </si>
  <si>
    <t>Иные причины: отсутствие необходимости подкрепления лицевого счета средствами федерального бюджета в связи с отсутствием выполненных работ по строительству объектов автомобильных дорог местного значения с твердым покрытием до сельских населенных пунктов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</si>
</sst>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7"/>
      <name val="MS Sans Serif"/>
    </font>
    <font>
      <sz val="8.5"/>
      <name val="MS Sans Serif"/>
    </font>
    <font>
      <b/>
      <sz val="12"/>
      <name val="Times New Roman"/>
    </font>
    <font>
      <sz val="10"/>
      <name val="Times New Roman"/>
    </font>
    <font>
      <sz val="9"/>
      <name val="Times New Roman"/>
    </font>
    <font>
      <b/>
      <sz val="8.5"/>
      <color indexed="9"/>
      <name val="MS Sans Serif"/>
    </font>
    <font>
      <sz val="8"/>
      <name val="Arial"/>
    </font>
    <font>
      <b/>
      <sz val="8"/>
      <name val="Arial"/>
    </font>
    <font>
      <sz val="8"/>
      <color rgb="FF000000"/>
      <name val="Arial"/>
    </font>
    <font>
      <sz val="8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rgb="FFBFC5D2"/>
      </left>
      <right style="thin">
        <color rgb="FFBFC5D2"/>
      </right>
      <top style="thin">
        <color rgb="FFBFC5D2"/>
      </top>
      <bottom style="thin">
        <color rgb="FFBFC5D2"/>
      </bottom>
      <diagonal/>
    </border>
  </borders>
  <cellStyleXfs count="3">
    <xf numFmtId="0" fontId="0" fillId="0" borderId="0"/>
    <xf numFmtId="49" fontId="9" fillId="0" borderId="16">
      <alignment horizontal="center" wrapText="1"/>
    </xf>
    <xf numFmtId="49" fontId="9" fillId="0" borderId="17">
      <alignment horizontal="left" wrapText="1"/>
    </xf>
  </cellStyleXfs>
  <cellXfs count="144">
    <xf numFmtId="0" fontId="0" fillId="0" borderId="0" xfId="0"/>
    <xf numFmtId="0" fontId="1" fillId="0" borderId="0" xfId="0" applyFont="1" applyBorder="1" applyAlignment="1" applyProtection="1">
      <alignment vertical="top"/>
    </xf>
    <xf numFmtId="0" fontId="2" fillId="0" borderId="0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right"/>
    </xf>
    <xf numFmtId="49" fontId="2" fillId="0" borderId="1" xfId="0" applyNumberFormat="1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left"/>
    </xf>
    <xf numFmtId="49" fontId="5" fillId="0" borderId="0" xfId="0" applyNumberFormat="1" applyFont="1" applyBorder="1" applyAlignment="1" applyProtection="1">
      <alignment horizontal="right" wrapText="1"/>
    </xf>
    <xf numFmtId="0" fontId="6" fillId="0" borderId="0" xfId="0" applyFont="1" applyBorder="1" applyAlignment="1" applyProtection="1">
      <alignment horizontal="center"/>
    </xf>
    <xf numFmtId="0" fontId="7" fillId="0" borderId="1" xfId="0" applyFont="1" applyBorder="1" applyAlignment="1" applyProtection="1">
      <alignment horizontal="center" vertical="center" wrapText="1"/>
    </xf>
    <xf numFmtId="0" fontId="7" fillId="0" borderId="4" xfId="0" applyFont="1" applyBorder="1" applyAlignment="1" applyProtection="1">
      <alignment horizontal="center" vertical="center" wrapText="1"/>
    </xf>
    <xf numFmtId="49" fontId="8" fillId="0" borderId="1" xfId="0" applyNumberFormat="1" applyFont="1" applyBorder="1" applyAlignment="1" applyProtection="1">
      <alignment horizontal="left" vertical="center"/>
    </xf>
    <xf numFmtId="49" fontId="8" fillId="0" borderId="6" xfId="0" applyNumberFormat="1" applyFont="1" applyBorder="1" applyAlignment="1" applyProtection="1">
      <alignment horizontal="center" vertical="center"/>
    </xf>
    <xf numFmtId="4" fontId="8" fillId="0" borderId="1" xfId="0" applyNumberFormat="1" applyFont="1" applyBorder="1" applyAlignment="1" applyProtection="1">
      <alignment horizontal="right" vertical="center"/>
    </xf>
    <xf numFmtId="4" fontId="8" fillId="0" borderId="6" xfId="0" applyNumberFormat="1" applyFont="1" applyBorder="1" applyAlignment="1" applyProtection="1">
      <alignment horizontal="right" vertical="center"/>
    </xf>
    <xf numFmtId="0" fontId="8" fillId="0" borderId="1" xfId="0" applyFont="1" applyBorder="1" applyAlignment="1" applyProtection="1">
      <alignment horizontal="left" vertical="center"/>
    </xf>
    <xf numFmtId="49" fontId="7" fillId="0" borderId="7" xfId="0" applyNumberFormat="1" applyFont="1" applyBorder="1" applyAlignment="1" applyProtection="1">
      <alignment horizontal="left" vertical="center" indent="1"/>
    </xf>
    <xf numFmtId="49" fontId="7" fillId="0" borderId="8" xfId="0" applyNumberFormat="1" applyFont="1" applyBorder="1" applyAlignment="1" applyProtection="1">
      <alignment horizontal="center" vertical="center"/>
    </xf>
    <xf numFmtId="4" fontId="7" fillId="0" borderId="7" xfId="0" applyNumberFormat="1" applyFont="1" applyBorder="1" applyAlignment="1" applyProtection="1">
      <alignment horizontal="right" vertical="center"/>
    </xf>
    <xf numFmtId="4" fontId="7" fillId="0" borderId="8" xfId="0" applyNumberFormat="1" applyFont="1" applyBorder="1" applyAlignment="1" applyProtection="1">
      <alignment horizontal="right" vertical="center"/>
    </xf>
    <xf numFmtId="0" fontId="7" fillId="0" borderId="7" xfId="0" applyFont="1" applyBorder="1" applyAlignment="1" applyProtection="1">
      <alignment horizontal="left" vertical="center"/>
    </xf>
    <xf numFmtId="49" fontId="7" fillId="0" borderId="9" xfId="0" applyNumberFormat="1" applyFont="1" applyBorder="1" applyAlignment="1" applyProtection="1">
      <alignment horizontal="left" vertical="center" wrapText="1" indent="2"/>
    </xf>
    <xf numFmtId="49" fontId="7" fillId="0" borderId="10" xfId="0" applyNumberFormat="1" applyFont="1" applyBorder="1" applyAlignment="1" applyProtection="1">
      <alignment horizontal="center" vertical="center"/>
    </xf>
    <xf numFmtId="4" fontId="7" fillId="0" borderId="9" xfId="0" applyNumberFormat="1" applyFont="1" applyBorder="1" applyAlignment="1" applyProtection="1">
      <alignment horizontal="right" vertical="center"/>
    </xf>
    <xf numFmtId="4" fontId="7" fillId="0" borderId="10" xfId="0" applyNumberFormat="1" applyFont="1" applyBorder="1" applyAlignment="1" applyProtection="1">
      <alignment horizontal="right" vertical="center"/>
    </xf>
    <xf numFmtId="0" fontId="7" fillId="0" borderId="9" xfId="0" applyFont="1" applyBorder="1" applyAlignment="1" applyProtection="1">
      <alignment horizontal="left" vertical="center"/>
    </xf>
    <xf numFmtId="49" fontId="7" fillId="0" borderId="11" xfId="0" applyNumberFormat="1" applyFont="1" applyBorder="1" applyAlignment="1" applyProtection="1">
      <alignment horizontal="left" vertical="top" wrapText="1"/>
    </xf>
    <xf numFmtId="49" fontId="7" fillId="0" borderId="12" xfId="0" applyNumberFormat="1" applyFont="1" applyBorder="1" applyAlignment="1" applyProtection="1">
      <alignment horizontal="center"/>
    </xf>
    <xf numFmtId="0" fontId="7" fillId="0" borderId="11" xfId="0" applyFont="1" applyBorder="1" applyAlignment="1" applyProtection="1">
      <alignment horizontal="left"/>
    </xf>
    <xf numFmtId="0" fontId="7" fillId="0" borderId="12" xfId="0" applyFont="1" applyBorder="1" applyAlignment="1" applyProtection="1">
      <alignment horizontal="left"/>
    </xf>
    <xf numFmtId="4" fontId="8" fillId="0" borderId="4" xfId="0" applyNumberFormat="1" applyFont="1" applyBorder="1" applyAlignment="1" applyProtection="1">
      <alignment horizontal="right" vertical="center"/>
    </xf>
    <xf numFmtId="0" fontId="8" fillId="0" borderId="4" xfId="0" applyFont="1" applyBorder="1" applyAlignment="1" applyProtection="1">
      <alignment horizontal="left" vertical="center"/>
    </xf>
    <xf numFmtId="4" fontId="7" fillId="0" borderId="13" xfId="0" applyNumberFormat="1" applyFont="1" applyBorder="1" applyAlignment="1" applyProtection="1">
      <alignment horizontal="right" vertical="center"/>
    </xf>
    <xf numFmtId="0" fontId="7" fillId="0" borderId="13" xfId="0" applyFont="1" applyBorder="1" applyAlignment="1" applyProtection="1">
      <alignment horizontal="left" vertical="center"/>
    </xf>
    <xf numFmtId="0" fontId="7" fillId="0" borderId="14" xfId="0" applyFont="1" applyBorder="1" applyAlignment="1" applyProtection="1">
      <alignment horizontal="left" vertical="center"/>
    </xf>
    <xf numFmtId="4" fontId="8" fillId="0" borderId="4" xfId="0" applyNumberFormat="1" applyFont="1" applyBorder="1" applyAlignment="1" applyProtection="1">
      <alignment horizontal="center" vertical="center"/>
    </xf>
    <xf numFmtId="0" fontId="8" fillId="0" borderId="4" xfId="0" applyFont="1" applyBorder="1" applyAlignment="1" applyProtection="1">
      <alignment horizontal="center" vertical="center"/>
    </xf>
    <xf numFmtId="49" fontId="8" fillId="0" borderId="1" xfId="0" applyNumberFormat="1" applyFont="1" applyBorder="1" applyAlignment="1" applyProtection="1">
      <alignment horizontal="left" vertical="center" wrapText="1"/>
    </xf>
    <xf numFmtId="4" fontId="8" fillId="0" borderId="1" xfId="0" applyNumberFormat="1" applyFont="1" applyBorder="1" applyAlignment="1" applyProtection="1">
      <alignment horizontal="right" vertical="center" wrapText="1"/>
    </xf>
    <xf numFmtId="4" fontId="8" fillId="0" borderId="6" xfId="0" applyNumberFormat="1" applyFont="1" applyBorder="1" applyAlignment="1" applyProtection="1">
      <alignment horizontal="right" vertical="center" wrapText="1"/>
    </xf>
    <xf numFmtId="4" fontId="8" fillId="0" borderId="4" xfId="0" applyNumberFormat="1" applyFont="1" applyBorder="1" applyAlignment="1" applyProtection="1">
      <alignment horizontal="right" vertical="center" wrapText="1"/>
    </xf>
    <xf numFmtId="2" fontId="8" fillId="0" borderId="4" xfId="0" applyNumberFormat="1" applyFont="1" applyBorder="1" applyAlignment="1" applyProtection="1">
      <alignment horizontal="center" vertical="center" wrapText="1"/>
    </xf>
    <xf numFmtId="49" fontId="7" fillId="0" borderId="7" xfId="0" applyNumberFormat="1" applyFont="1" applyBorder="1" applyAlignment="1" applyProtection="1">
      <alignment horizontal="left" vertical="center" wrapText="1" indent="1"/>
    </xf>
    <xf numFmtId="4" fontId="7" fillId="0" borderId="7" xfId="0" applyNumberFormat="1" applyFont="1" applyBorder="1" applyAlignment="1" applyProtection="1">
      <alignment horizontal="right" vertical="center" wrapText="1"/>
    </xf>
    <xf numFmtId="4" fontId="7" fillId="0" borderId="8" xfId="0" applyNumberFormat="1" applyFont="1" applyBorder="1" applyAlignment="1" applyProtection="1">
      <alignment horizontal="right" vertical="center" wrapText="1"/>
    </xf>
    <xf numFmtId="4" fontId="7" fillId="0" borderId="13" xfId="0" applyNumberFormat="1" applyFont="1" applyBorder="1" applyAlignment="1" applyProtection="1">
      <alignment horizontal="right" vertical="center" wrapText="1"/>
    </xf>
    <xf numFmtId="4" fontId="7" fillId="0" borderId="9" xfId="0" applyNumberFormat="1" applyFont="1" applyBorder="1" applyAlignment="1" applyProtection="1">
      <alignment horizontal="right" vertical="center" wrapText="1"/>
    </xf>
    <xf numFmtId="4" fontId="7" fillId="0" borderId="10" xfId="0" applyNumberFormat="1" applyFont="1" applyBorder="1" applyAlignment="1" applyProtection="1">
      <alignment horizontal="right" vertical="center" wrapText="1"/>
    </xf>
    <xf numFmtId="4" fontId="7" fillId="0" borderId="14" xfId="0" applyNumberFormat="1" applyFont="1" applyBorder="1" applyAlignment="1" applyProtection="1">
      <alignment horizontal="right" vertical="center" wrapText="1"/>
    </xf>
    <xf numFmtId="49" fontId="2" fillId="0" borderId="11" xfId="0" applyNumberFormat="1" applyFont="1" applyBorder="1" applyAlignment="1" applyProtection="1">
      <alignment horizontal="left" wrapText="1"/>
    </xf>
    <xf numFmtId="49" fontId="2" fillId="0" borderId="12" xfId="0" applyNumberFormat="1" applyFont="1" applyBorder="1" applyAlignment="1" applyProtection="1">
      <alignment horizontal="center"/>
    </xf>
    <xf numFmtId="2" fontId="2" fillId="0" borderId="11" xfId="0" applyNumberFormat="1" applyFont="1" applyBorder="1" applyAlignment="1" applyProtection="1">
      <alignment horizontal="right" vertical="top" wrapText="1"/>
    </xf>
    <xf numFmtId="2" fontId="2" fillId="0" borderId="12" xfId="0" applyNumberFormat="1" applyFont="1" applyBorder="1" applyAlignment="1" applyProtection="1">
      <alignment horizontal="right" vertical="top" wrapText="1"/>
    </xf>
    <xf numFmtId="2" fontId="2" fillId="0" borderId="15" xfId="0" applyNumberFormat="1" applyFont="1" applyBorder="1" applyAlignment="1" applyProtection="1">
      <alignment horizontal="right" vertical="top" wrapText="1"/>
    </xf>
    <xf numFmtId="0" fontId="2" fillId="0" borderId="15" xfId="0" applyFont="1" applyBorder="1" applyAlignment="1" applyProtection="1">
      <alignment horizontal="left"/>
    </xf>
    <xf numFmtId="0" fontId="7" fillId="0" borderId="9" xfId="0" applyFont="1" applyFill="1" applyBorder="1" applyAlignment="1" applyProtection="1">
      <alignment horizontal="left" vertical="top" wrapText="1"/>
    </xf>
    <xf numFmtId="49" fontId="9" fillId="0" borderId="16" xfId="0" applyNumberFormat="1" applyFont="1" applyFill="1" applyBorder="1" applyAlignment="1" applyProtection="1">
      <alignment horizontal="center" wrapText="1"/>
    </xf>
    <xf numFmtId="49" fontId="9" fillId="0" borderId="1" xfId="0" applyNumberFormat="1" applyFont="1" applyFill="1" applyBorder="1" applyAlignment="1" applyProtection="1">
      <alignment horizontal="left" wrapText="1"/>
    </xf>
    <xf numFmtId="49" fontId="9" fillId="0" borderId="16" xfId="1" applyFill="1" applyAlignment="1" applyProtection="1">
      <alignment horizontal="center" wrapText="1"/>
    </xf>
    <xf numFmtId="49" fontId="9" fillId="0" borderId="18" xfId="2" applyFill="1" applyBorder="1" applyProtection="1">
      <alignment horizontal="left" wrapText="1"/>
    </xf>
    <xf numFmtId="49" fontId="9" fillId="0" borderId="19" xfId="2" applyFill="1" applyBorder="1" applyProtection="1">
      <alignment horizontal="left" wrapText="1"/>
    </xf>
    <xf numFmtId="49" fontId="9" fillId="0" borderId="20" xfId="2" applyFill="1" applyBorder="1" applyProtection="1">
      <alignment horizontal="left" wrapText="1"/>
    </xf>
    <xf numFmtId="0" fontId="7" fillId="0" borderId="14" xfId="0" applyFont="1" applyFill="1" applyBorder="1" applyAlignment="1" applyProtection="1">
      <alignment horizontal="left" vertical="top" wrapText="1"/>
    </xf>
    <xf numFmtId="49" fontId="9" fillId="0" borderId="17" xfId="0" applyNumberFormat="1" applyFont="1" applyFill="1" applyBorder="1" applyAlignment="1" applyProtection="1">
      <alignment horizontal="left" wrapText="1"/>
    </xf>
    <xf numFmtId="49" fontId="9" fillId="0" borderId="21" xfId="2" applyFill="1" applyBorder="1" applyAlignment="1" applyProtection="1">
      <alignment horizontal="left" vertical="center" wrapText="1"/>
    </xf>
    <xf numFmtId="49" fontId="9" fillId="0" borderId="18" xfId="2" applyFill="1" applyBorder="1" applyAlignment="1" applyProtection="1">
      <alignment horizontal="left" vertical="center" wrapText="1"/>
    </xf>
    <xf numFmtId="49" fontId="9" fillId="0" borderId="19" xfId="0" applyNumberFormat="1" applyFont="1" applyFill="1" applyBorder="1" applyAlignment="1" applyProtection="1">
      <alignment horizontal="left" wrapText="1"/>
    </xf>
    <xf numFmtId="49" fontId="9" fillId="0" borderId="21" xfId="0" applyNumberFormat="1" applyFont="1" applyFill="1" applyBorder="1" applyAlignment="1" applyProtection="1">
      <alignment horizontal="left" wrapText="1"/>
    </xf>
    <xf numFmtId="0" fontId="7" fillId="0" borderId="1" xfId="0" applyFont="1" applyFill="1" applyBorder="1" applyAlignment="1" applyProtection="1">
      <alignment horizontal="left" vertical="top" wrapText="1"/>
    </xf>
    <xf numFmtId="4" fontId="7" fillId="0" borderId="13" xfId="0" applyNumberFormat="1" applyFont="1" applyFill="1" applyBorder="1" applyAlignment="1" applyProtection="1">
      <alignment horizontal="center" vertical="center"/>
    </xf>
    <xf numFmtId="0" fontId="7" fillId="0" borderId="7" xfId="0" applyFont="1" applyFill="1" applyBorder="1" applyAlignment="1" applyProtection="1">
      <alignment horizontal="left" vertical="top" wrapText="1"/>
    </xf>
    <xf numFmtId="0" fontId="10" fillId="0" borderId="14" xfId="0" applyFont="1" applyBorder="1" applyAlignment="1" applyProtection="1">
      <alignment horizontal="left" vertical="center" wrapText="1"/>
    </xf>
    <xf numFmtId="0" fontId="7" fillId="0" borderId="14" xfId="0" applyFont="1" applyFill="1" applyBorder="1" applyAlignment="1" applyProtection="1">
      <alignment horizontal="left" vertical="center" wrapText="1"/>
    </xf>
    <xf numFmtId="49" fontId="7" fillId="0" borderId="14" xfId="0" applyNumberFormat="1" applyFont="1" applyFill="1" applyBorder="1" applyAlignment="1" applyProtection="1">
      <alignment horizontal="center" vertical="center"/>
    </xf>
    <xf numFmtId="4" fontId="7" fillId="0" borderId="14" xfId="0" applyNumberFormat="1" applyFont="1" applyFill="1" applyBorder="1" applyAlignment="1" applyProtection="1">
      <alignment horizontal="right" vertical="center"/>
    </xf>
    <xf numFmtId="49" fontId="10" fillId="0" borderId="14" xfId="0" applyNumberFormat="1" applyFont="1" applyFill="1" applyBorder="1" applyAlignment="1" applyProtection="1">
      <alignment horizontal="center" vertical="center"/>
    </xf>
    <xf numFmtId="0" fontId="10" fillId="0" borderId="14" xfId="0" applyNumberFormat="1" applyFont="1" applyFill="1" applyBorder="1" applyAlignment="1" applyProtection="1">
      <alignment horizontal="center" vertical="center"/>
    </xf>
    <xf numFmtId="0" fontId="10" fillId="0" borderId="14" xfId="0" applyFont="1" applyFill="1" applyBorder="1" applyAlignment="1" applyProtection="1">
      <alignment horizontal="left" vertical="center" wrapText="1"/>
    </xf>
    <xf numFmtId="49" fontId="9" fillId="0" borderId="16" xfId="0" applyNumberFormat="1" applyFont="1" applyFill="1" applyBorder="1" applyAlignment="1" applyProtection="1">
      <alignment horizontal="center" vertical="center" wrapText="1"/>
    </xf>
    <xf numFmtId="49" fontId="7" fillId="0" borderId="9" xfId="0" applyNumberFormat="1" applyFont="1" applyFill="1" applyBorder="1" applyAlignment="1" applyProtection="1">
      <alignment horizontal="left" vertical="center" indent="2"/>
    </xf>
    <xf numFmtId="49" fontId="7" fillId="0" borderId="10" xfId="0" applyNumberFormat="1" applyFont="1" applyFill="1" applyBorder="1" applyAlignment="1" applyProtection="1">
      <alignment horizontal="center" vertical="center"/>
    </xf>
    <xf numFmtId="4" fontId="7" fillId="0" borderId="9" xfId="0" applyNumberFormat="1" applyFont="1" applyFill="1" applyBorder="1" applyAlignment="1" applyProtection="1">
      <alignment horizontal="right" vertical="center"/>
    </xf>
    <xf numFmtId="4" fontId="7" fillId="0" borderId="10" xfId="0" applyNumberFormat="1" applyFont="1" applyFill="1" applyBorder="1" applyAlignment="1" applyProtection="1">
      <alignment horizontal="right" vertical="center"/>
    </xf>
    <xf numFmtId="3" fontId="7" fillId="0" borderId="14" xfId="0" applyNumberFormat="1" applyFont="1" applyFill="1" applyBorder="1" applyAlignment="1" applyProtection="1">
      <alignment horizontal="center" vertical="center"/>
    </xf>
    <xf numFmtId="3" fontId="10" fillId="0" borderId="14" xfId="0" applyNumberFormat="1" applyFont="1" applyFill="1" applyBorder="1" applyAlignment="1" applyProtection="1">
      <alignment horizontal="center" vertical="center"/>
    </xf>
    <xf numFmtId="49" fontId="9" fillId="0" borderId="16" xfId="1" applyFill="1" applyProtection="1">
      <alignment horizontal="center" wrapText="1"/>
    </xf>
    <xf numFmtId="49" fontId="9" fillId="0" borderId="9" xfId="2" applyFill="1" applyBorder="1" applyProtection="1">
      <alignment horizontal="left" wrapText="1"/>
    </xf>
    <xf numFmtId="1" fontId="7" fillId="0" borderId="14" xfId="0" applyNumberFormat="1" applyFont="1" applyFill="1" applyBorder="1" applyAlignment="1" applyProtection="1">
      <alignment horizontal="center" vertical="center"/>
    </xf>
    <xf numFmtId="0" fontId="11" fillId="0" borderId="23" xfId="0" applyFont="1" applyFill="1" applyBorder="1" applyAlignment="1">
      <alignment horizontal="left" vertical="center" wrapText="1"/>
    </xf>
    <xf numFmtId="0" fontId="10" fillId="0" borderId="14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7" fillId="0" borderId="14" xfId="0" applyNumberFormat="1" applyFont="1" applyFill="1" applyBorder="1" applyAlignment="1" applyProtection="1">
      <alignment horizontal="center" vertical="center"/>
    </xf>
    <xf numFmtId="0" fontId="10" fillId="0" borderId="14" xfId="0" applyFont="1" applyFill="1" applyBorder="1" applyAlignment="1" applyProtection="1">
      <alignment horizontal="left" vertical="center"/>
    </xf>
    <xf numFmtId="49" fontId="9" fillId="0" borderId="17" xfId="2" applyFill="1" applyProtection="1">
      <alignment horizontal="left" wrapText="1"/>
    </xf>
    <xf numFmtId="49" fontId="9" fillId="0" borderId="1" xfId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left" vertical="center"/>
    </xf>
    <xf numFmtId="49" fontId="9" fillId="0" borderId="1" xfId="1" applyFill="1" applyBorder="1" applyProtection="1">
      <alignment horizontal="center" wrapText="1"/>
    </xf>
    <xf numFmtId="49" fontId="9" fillId="0" borderId="1" xfId="2" applyFill="1" applyBorder="1" applyProtection="1">
      <alignment horizontal="left" wrapText="1"/>
    </xf>
    <xf numFmtId="49" fontId="7" fillId="0" borderId="9" xfId="0" applyNumberFormat="1" applyFont="1" applyFill="1" applyBorder="1" applyAlignment="1" applyProtection="1">
      <alignment horizontal="center" vertical="center"/>
    </xf>
    <xf numFmtId="49" fontId="7" fillId="0" borderId="9" xfId="0" applyNumberFormat="1" applyFont="1" applyFill="1" applyBorder="1" applyAlignment="1" applyProtection="1">
      <alignment horizontal="left" vertical="center" wrapText="1"/>
    </xf>
    <xf numFmtId="49" fontId="9" fillId="0" borderId="9" xfId="1" applyFill="1" applyBorder="1" applyProtection="1">
      <alignment horizontal="center" wrapText="1"/>
    </xf>
    <xf numFmtId="0" fontId="10" fillId="0" borderId="1" xfId="0" applyFont="1" applyFill="1" applyBorder="1" applyAlignment="1" applyProtection="1">
      <alignment horizontal="left" vertical="center" wrapText="1"/>
    </xf>
    <xf numFmtId="0" fontId="10" fillId="0" borderId="22" xfId="0" applyFont="1" applyFill="1" applyBorder="1" applyAlignment="1" applyProtection="1">
      <alignment horizontal="left" vertical="top" wrapText="1"/>
    </xf>
    <xf numFmtId="49" fontId="9" fillId="0" borderId="17" xfId="1" applyFill="1" applyBorder="1" applyProtection="1">
      <alignment horizontal="center" wrapText="1"/>
    </xf>
    <xf numFmtId="49" fontId="12" fillId="0" borderId="16" xfId="0" applyNumberFormat="1" applyFont="1" applyBorder="1" applyAlignment="1" applyProtection="1">
      <alignment horizontal="center" wrapText="1"/>
    </xf>
    <xf numFmtId="49" fontId="12" fillId="0" borderId="17" xfId="0" applyNumberFormat="1" applyFont="1" applyBorder="1" applyAlignment="1" applyProtection="1">
      <alignment horizontal="left" wrapText="1"/>
    </xf>
    <xf numFmtId="4" fontId="10" fillId="0" borderId="14" xfId="0" applyNumberFormat="1" applyFont="1" applyBorder="1" applyAlignment="1" applyProtection="1">
      <alignment horizontal="center" vertical="center"/>
    </xf>
    <xf numFmtId="49" fontId="10" fillId="0" borderId="14" xfId="0" applyNumberFormat="1" applyFont="1" applyBorder="1" applyAlignment="1" applyProtection="1">
      <alignment horizontal="center" vertical="center"/>
    </xf>
    <xf numFmtId="3" fontId="10" fillId="2" borderId="14" xfId="0" applyNumberFormat="1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left"/>
    </xf>
    <xf numFmtId="0" fontId="6" fillId="0" borderId="0" xfId="0" applyFont="1" applyFill="1" applyBorder="1" applyAlignment="1" applyProtection="1">
      <alignment horizontal="center"/>
    </xf>
    <xf numFmtId="0" fontId="7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/>
    </xf>
    <xf numFmtId="0" fontId="7" fillId="0" borderId="4" xfId="0" applyFont="1" applyFill="1" applyBorder="1" applyAlignment="1" applyProtection="1">
      <alignment horizontal="center"/>
    </xf>
    <xf numFmtId="49" fontId="8" fillId="0" borderId="1" xfId="0" applyNumberFormat="1" applyFont="1" applyFill="1" applyBorder="1" applyAlignment="1" applyProtection="1">
      <alignment horizontal="left" vertical="center"/>
    </xf>
    <xf numFmtId="49" fontId="8" fillId="0" borderId="6" xfId="0" applyNumberFormat="1" applyFont="1" applyFill="1" applyBorder="1" applyAlignment="1" applyProtection="1">
      <alignment horizontal="center" vertical="center"/>
    </xf>
    <xf numFmtId="4" fontId="8" fillId="0" borderId="1" xfId="0" applyNumberFormat="1" applyFont="1" applyFill="1" applyBorder="1" applyAlignment="1" applyProtection="1">
      <alignment horizontal="right" vertical="center"/>
    </xf>
    <xf numFmtId="4" fontId="8" fillId="0" borderId="6" xfId="0" applyNumberFormat="1" applyFont="1" applyFill="1" applyBorder="1" applyAlignment="1" applyProtection="1">
      <alignment horizontal="right" vertical="center"/>
    </xf>
    <xf numFmtId="4" fontId="8" fillId="0" borderId="4" xfId="0" applyNumberFormat="1" applyFont="1" applyFill="1" applyBorder="1" applyAlignment="1" applyProtection="1">
      <alignment horizontal="right" vertical="center"/>
    </xf>
    <xf numFmtId="49" fontId="7" fillId="0" borderId="2" xfId="0" applyNumberFormat="1" applyFont="1" applyFill="1" applyBorder="1" applyAlignment="1" applyProtection="1">
      <alignment horizontal="left" vertical="center" indent="1"/>
    </xf>
    <xf numFmtId="49" fontId="7" fillId="0" borderId="8" xfId="0" applyNumberFormat="1" applyFont="1" applyFill="1" applyBorder="1" applyAlignment="1" applyProtection="1">
      <alignment horizontal="center" vertical="center"/>
    </xf>
    <xf numFmtId="4" fontId="7" fillId="0" borderId="7" xfId="0" applyNumberFormat="1" applyFont="1" applyFill="1" applyBorder="1" applyAlignment="1" applyProtection="1">
      <alignment horizontal="right" vertical="center"/>
    </xf>
    <xf numFmtId="4" fontId="7" fillId="0" borderId="8" xfId="0" applyNumberFormat="1" applyFont="1" applyFill="1" applyBorder="1" applyAlignment="1" applyProtection="1">
      <alignment horizontal="right" vertical="center"/>
    </xf>
    <xf numFmtId="4" fontId="7" fillId="0" borderId="13" xfId="0" applyNumberFormat="1" applyFont="1" applyFill="1" applyBorder="1" applyAlignment="1" applyProtection="1">
      <alignment horizontal="right" vertical="center"/>
    </xf>
    <xf numFmtId="0" fontId="8" fillId="0" borderId="1" xfId="0" applyFont="1" applyFill="1" applyBorder="1" applyAlignment="1" applyProtection="1">
      <alignment horizontal="left" vertical="center" wrapText="1"/>
    </xf>
    <xf numFmtId="4" fontId="8" fillId="0" borderId="1" xfId="0" applyNumberFormat="1" applyFont="1" applyFill="1" applyBorder="1" applyAlignment="1" applyProtection="1">
      <alignment horizontal="center" vertical="center"/>
    </xf>
    <xf numFmtId="0" fontId="0" fillId="0" borderId="0" xfId="0" applyFill="1"/>
    <xf numFmtId="0" fontId="10" fillId="0" borderId="9" xfId="0" applyFont="1" applyBorder="1" applyAlignment="1" applyProtection="1">
      <alignment horizontal="left" vertical="center" wrapText="1"/>
    </xf>
    <xf numFmtId="4" fontId="0" fillId="0" borderId="0" xfId="0" applyNumberFormat="1"/>
    <xf numFmtId="0" fontId="7" fillId="0" borderId="9" xfId="0" applyFont="1" applyBorder="1" applyAlignment="1" applyProtection="1">
      <alignment horizontal="left" vertical="center" wrapText="1"/>
    </xf>
    <xf numFmtId="49" fontId="5" fillId="0" borderId="0" xfId="0" applyNumberFormat="1" applyFont="1" applyBorder="1" applyAlignment="1" applyProtection="1">
      <alignment horizontal="left" wrapText="1"/>
    </xf>
    <xf numFmtId="0" fontId="3" fillId="0" borderId="0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left" wrapText="1"/>
    </xf>
    <xf numFmtId="0" fontId="7" fillId="0" borderId="2" xfId="0" applyFont="1" applyBorder="1" applyAlignment="1" applyProtection="1">
      <alignment horizontal="center" vertical="center" wrapText="1"/>
    </xf>
    <xf numFmtId="0" fontId="7" fillId="0" borderId="5" xfId="0" applyFont="1" applyBorder="1" applyAlignment="1" applyProtection="1">
      <alignment horizontal="center" vertical="center" wrapText="1"/>
    </xf>
    <xf numFmtId="0" fontId="7" fillId="0" borderId="3" xfId="0" applyFont="1" applyBorder="1" applyAlignment="1" applyProtection="1">
      <alignment horizontal="center" vertical="center" wrapText="1"/>
    </xf>
    <xf numFmtId="0" fontId="7" fillId="0" borderId="4" xfId="0" applyFont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</xf>
    <xf numFmtId="0" fontId="7" fillId="0" borderId="6" xfId="0" applyFont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/>
    </xf>
    <xf numFmtId="0" fontId="7" fillId="0" borderId="5" xfId="0" applyFont="1" applyFill="1" applyBorder="1" applyAlignment="1" applyProtection="1">
      <alignment horizontal="center" vertical="center" wrapText="1"/>
    </xf>
    <xf numFmtId="0" fontId="7" fillId="0" borderId="3" xfId="0" applyFont="1" applyFill="1" applyBorder="1" applyAlignment="1" applyProtection="1">
      <alignment horizontal="center" vertical="center" wrapText="1"/>
    </xf>
    <xf numFmtId="0" fontId="7" fillId="0" borderId="4" xfId="0" applyFont="1" applyFill="1" applyBorder="1" applyAlignment="1" applyProtection="1">
      <alignment horizontal="center" vertical="center" wrapText="1"/>
    </xf>
  </cellXfs>
  <cellStyles count="3">
    <cellStyle name="xl41" xfId="1"/>
    <cellStyle name="xl62" xfId="2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6"/>
  <sheetViews>
    <sheetView topLeftCell="B52" workbookViewId="0">
      <selection activeCell="G19" sqref="G19"/>
    </sheetView>
  </sheetViews>
  <sheetFormatPr defaultRowHeight="10.5" customHeight="1" x14ac:dyDescent="0.2"/>
  <cols>
    <col min="1" max="1" width="40.7109375" customWidth="1"/>
    <col min="2" max="2" width="9.7109375" customWidth="1"/>
    <col min="3" max="5" width="24.7109375" customWidth="1"/>
    <col min="6" max="6" width="29.28515625" customWidth="1"/>
    <col min="7" max="8" width="24.7109375" customWidth="1"/>
    <col min="9" max="9" width="40.7109375" customWidth="1"/>
  </cols>
  <sheetData>
    <row r="1" spans="1:9" ht="12.75" x14ac:dyDescent="0.2">
      <c r="A1" s="1"/>
      <c r="B1" s="1"/>
      <c r="C1" s="1"/>
      <c r="D1" s="1"/>
      <c r="E1" s="1"/>
      <c r="F1" s="2"/>
      <c r="G1" s="3"/>
      <c r="H1" s="3" t="s">
        <v>0</v>
      </c>
      <c r="I1" s="4" t="s">
        <v>1</v>
      </c>
    </row>
    <row r="2" spans="1:9" ht="12.75" x14ac:dyDescent="0.2">
      <c r="A2" s="2"/>
      <c r="B2" s="2"/>
      <c r="C2" s="2"/>
      <c r="D2" s="2"/>
      <c r="E2" s="2"/>
      <c r="F2" s="2"/>
      <c r="G2" s="2"/>
      <c r="H2" s="2"/>
      <c r="I2" s="2"/>
    </row>
    <row r="3" spans="1:9" ht="18.399999999999999" customHeight="1" x14ac:dyDescent="0.25">
      <c r="A3" s="130" t="s">
        <v>2</v>
      </c>
      <c r="B3" s="130"/>
      <c r="C3" s="130"/>
      <c r="D3" s="130"/>
      <c r="E3" s="130"/>
      <c r="F3" s="130"/>
      <c r="G3" s="130"/>
      <c r="H3" s="130"/>
      <c r="I3" s="130"/>
    </row>
    <row r="4" spans="1:9" ht="15.4" customHeight="1" x14ac:dyDescent="0.2">
      <c r="A4" s="131" t="s">
        <v>3</v>
      </c>
      <c r="B4" s="131"/>
      <c r="C4" s="131"/>
      <c r="D4" s="131"/>
      <c r="E4" s="131"/>
      <c r="F4" s="131"/>
      <c r="G4" s="131"/>
      <c r="H4" s="131"/>
      <c r="I4" s="131"/>
    </row>
    <row r="5" spans="1:9" ht="12.75" x14ac:dyDescent="0.2">
      <c r="A5" s="2"/>
      <c r="B5" s="2"/>
      <c r="C5" s="2"/>
      <c r="D5" s="2"/>
      <c r="E5" s="2"/>
      <c r="F5" s="2"/>
      <c r="G5" s="2"/>
      <c r="H5" s="2"/>
      <c r="I5" s="2"/>
    </row>
    <row r="6" spans="1:9" ht="15.4" customHeight="1" x14ac:dyDescent="0.2">
      <c r="A6" s="5" t="s">
        <v>4</v>
      </c>
      <c r="B6" s="132" t="s">
        <v>5</v>
      </c>
      <c r="C6" s="132"/>
      <c r="D6" s="132"/>
      <c r="E6" s="132"/>
      <c r="F6" s="132"/>
      <c r="G6" s="132"/>
      <c r="H6" s="132"/>
      <c r="I6" s="2"/>
    </row>
    <row r="7" spans="1:9" ht="12.75" x14ac:dyDescent="0.2">
      <c r="A7" s="2"/>
      <c r="B7" s="2"/>
      <c r="C7" s="2"/>
      <c r="D7" s="2"/>
      <c r="E7" s="2"/>
      <c r="F7" s="2"/>
      <c r="G7" s="2"/>
      <c r="H7" s="2"/>
      <c r="I7" s="2"/>
    </row>
    <row r="8" spans="1:9" ht="41.45" customHeight="1" x14ac:dyDescent="0.2">
      <c r="A8" s="6" t="s">
        <v>6</v>
      </c>
      <c r="B8" s="129" t="s">
        <v>7</v>
      </c>
      <c r="C8" s="129"/>
      <c r="D8" s="129"/>
    </row>
    <row r="9" spans="1:9" ht="41.45" customHeight="1" x14ac:dyDescent="0.2">
      <c r="A9" s="6" t="s">
        <v>8</v>
      </c>
      <c r="B9" s="129" t="s">
        <v>7</v>
      </c>
      <c r="C9" s="129"/>
      <c r="D9" s="129"/>
    </row>
    <row r="10" spans="1:9" ht="41.45" customHeight="1" x14ac:dyDescent="0.2">
      <c r="A10" s="6" t="s">
        <v>9</v>
      </c>
      <c r="B10" s="129" t="s">
        <v>7</v>
      </c>
      <c r="C10" s="129"/>
      <c r="D10" s="129"/>
    </row>
    <row r="11" spans="1:9" ht="12.75" x14ac:dyDescent="0.2">
      <c r="A11" s="2"/>
      <c r="G11" s="127"/>
    </row>
    <row r="12" spans="1:9" ht="12.75" x14ac:dyDescent="0.2">
      <c r="A12" s="2" t="str">
        <f>"Единица измерения: "&amp;B12</f>
        <v>Единица измерения: руб.</v>
      </c>
      <c r="B12" s="7" t="s">
        <v>10</v>
      </c>
      <c r="C12" s="2"/>
      <c r="D12" s="2"/>
      <c r="E12" s="2"/>
      <c r="F12" s="2"/>
      <c r="G12" s="2"/>
      <c r="H12" s="2"/>
      <c r="I12" s="2"/>
    </row>
    <row r="13" spans="1:9" ht="18.399999999999999" customHeight="1" x14ac:dyDescent="0.2">
      <c r="A13" s="137" t="s">
        <v>11</v>
      </c>
      <c r="B13" s="137" t="s">
        <v>12</v>
      </c>
      <c r="C13" s="137" t="s">
        <v>13</v>
      </c>
      <c r="D13" s="133" t="s">
        <v>14</v>
      </c>
      <c r="E13" s="137" t="s">
        <v>21</v>
      </c>
      <c r="F13" s="135" t="s">
        <v>15</v>
      </c>
      <c r="G13" s="136"/>
      <c r="H13" s="135" t="s">
        <v>16</v>
      </c>
      <c r="I13" s="136"/>
    </row>
    <row r="14" spans="1:9" ht="18.399999999999999" customHeight="1" x14ac:dyDescent="0.2">
      <c r="A14" s="137"/>
      <c r="B14" s="137"/>
      <c r="C14" s="137"/>
      <c r="D14" s="134"/>
      <c r="E14" s="137"/>
      <c r="F14" s="8" t="s">
        <v>17</v>
      </c>
      <c r="G14" s="8" t="s">
        <v>22</v>
      </c>
      <c r="H14" s="8" t="s">
        <v>19</v>
      </c>
      <c r="I14" s="8" t="s">
        <v>20</v>
      </c>
    </row>
    <row r="15" spans="1:9" ht="12.75" x14ac:dyDescent="0.2">
      <c r="A15" s="8">
        <v>1</v>
      </c>
      <c r="B15" s="8">
        <v>2</v>
      </c>
      <c r="C15" s="8">
        <v>3</v>
      </c>
      <c r="D15" s="8">
        <v>4</v>
      </c>
      <c r="E15" s="9">
        <v>5</v>
      </c>
      <c r="F15" s="8">
        <v>6</v>
      </c>
      <c r="G15" s="8">
        <v>7</v>
      </c>
      <c r="H15" s="8">
        <v>8</v>
      </c>
      <c r="I15" s="8">
        <v>9</v>
      </c>
    </row>
    <row r="16" spans="1:9" ht="12.75" x14ac:dyDescent="0.2">
      <c r="A16" s="10" t="s">
        <v>23</v>
      </c>
      <c r="B16" s="11" t="s">
        <v>24</v>
      </c>
      <c r="C16" s="12">
        <v>127771665249.41</v>
      </c>
      <c r="D16" s="12" t="s">
        <v>26</v>
      </c>
      <c r="E16" s="13">
        <v>137227062898.07001</v>
      </c>
      <c r="F16" s="12">
        <f>IF(E16="-","-",(IF(OR(C16=0,C16="-"),"-",E16/C16*100)))</f>
        <v>107.40023042683453</v>
      </c>
      <c r="G16" s="12">
        <f>IF(C16=E16,"-",IF(E16="-",0,E16)-IF(C16="-",0,C16))</f>
        <v>9455397648.6600037</v>
      </c>
      <c r="H16" s="12"/>
      <c r="I16" s="14"/>
    </row>
    <row r="17" spans="1:9" ht="12.75" x14ac:dyDescent="0.2">
      <c r="A17" s="15" t="s">
        <v>25</v>
      </c>
      <c r="B17" s="16"/>
      <c r="C17" s="17"/>
      <c r="D17" s="17"/>
      <c r="E17" s="18"/>
      <c r="F17" s="17"/>
      <c r="G17" s="17"/>
      <c r="H17" s="17"/>
      <c r="I17" s="19"/>
    </row>
    <row r="18" spans="1:9" ht="56.25" x14ac:dyDescent="0.2">
      <c r="A18" s="20" t="s">
        <v>27</v>
      </c>
      <c r="B18" s="21" t="s">
        <v>24</v>
      </c>
      <c r="C18" s="22">
        <v>387810500</v>
      </c>
      <c r="D18" s="22" t="s">
        <v>26</v>
      </c>
      <c r="E18" s="23" t="s">
        <v>26</v>
      </c>
      <c r="F18" s="22" t="str">
        <f t="shared" ref="F18:F29" si="0">IF(E18="-","-",(IF(OR(C18=0,C18="-"),"-",E18/C18*100)))</f>
        <v>-</v>
      </c>
      <c r="G18" s="22">
        <f t="shared" ref="G18:G29" si="1">IF(C18=E18,"-",IF(E18="-",0,E18)-IF(C18="-",0,C18))</f>
        <v>-387810500</v>
      </c>
      <c r="H18" s="22"/>
      <c r="I18" s="128" t="s">
        <v>382</v>
      </c>
    </row>
    <row r="19" spans="1:9" ht="78.75" x14ac:dyDescent="0.2">
      <c r="A19" s="20" t="s">
        <v>28</v>
      </c>
      <c r="B19" s="21" t="s">
        <v>24</v>
      </c>
      <c r="C19" s="22">
        <v>26013275</v>
      </c>
      <c r="D19" s="22" t="s">
        <v>26</v>
      </c>
      <c r="E19" s="23">
        <v>7131719.5999999996</v>
      </c>
      <c r="F19" s="22">
        <f t="shared" si="0"/>
        <v>27.415692949080807</v>
      </c>
      <c r="G19" s="22">
        <f t="shared" si="1"/>
        <v>-18881555.399999999</v>
      </c>
      <c r="H19" s="22"/>
      <c r="I19" s="128" t="s">
        <v>386</v>
      </c>
    </row>
    <row r="20" spans="1:9" ht="33.75" x14ac:dyDescent="0.2">
      <c r="A20" s="20" t="s">
        <v>29</v>
      </c>
      <c r="B20" s="21" t="s">
        <v>24</v>
      </c>
      <c r="C20" s="22">
        <v>35475000</v>
      </c>
      <c r="D20" s="22" t="s">
        <v>26</v>
      </c>
      <c r="E20" s="23">
        <v>28611558.75</v>
      </c>
      <c r="F20" s="22">
        <f t="shared" si="0"/>
        <v>80.65273784355179</v>
      </c>
      <c r="G20" s="22">
        <f t="shared" si="1"/>
        <v>-6863441.25</v>
      </c>
      <c r="H20" s="22"/>
      <c r="I20" s="126" t="s">
        <v>368</v>
      </c>
    </row>
    <row r="21" spans="1:9" ht="45" x14ac:dyDescent="0.2">
      <c r="A21" s="20" t="s">
        <v>30</v>
      </c>
      <c r="B21" s="21" t="s">
        <v>24</v>
      </c>
      <c r="C21" s="22">
        <v>45927600</v>
      </c>
      <c r="D21" s="22" t="s">
        <v>26</v>
      </c>
      <c r="E21" s="23">
        <v>-856808.12</v>
      </c>
      <c r="F21" s="22">
        <f t="shared" si="0"/>
        <v>-1.8655625811059147</v>
      </c>
      <c r="G21" s="22">
        <f t="shared" si="1"/>
        <v>-46784408.119999997</v>
      </c>
      <c r="H21" s="22"/>
      <c r="I21" s="126" t="s">
        <v>369</v>
      </c>
    </row>
    <row r="22" spans="1:9" ht="22.5" x14ac:dyDescent="0.2">
      <c r="A22" s="20" t="s">
        <v>31</v>
      </c>
      <c r="B22" s="21" t="s">
        <v>24</v>
      </c>
      <c r="C22" s="22">
        <v>1330600</v>
      </c>
      <c r="D22" s="22" t="s">
        <v>26</v>
      </c>
      <c r="E22" s="23">
        <v>395250</v>
      </c>
      <c r="F22" s="22">
        <f t="shared" si="0"/>
        <v>29.704644521268602</v>
      </c>
      <c r="G22" s="22">
        <f t="shared" si="1"/>
        <v>-935350</v>
      </c>
      <c r="H22" s="22"/>
      <c r="I22" s="126" t="s">
        <v>370</v>
      </c>
    </row>
    <row r="23" spans="1:9" ht="22.5" x14ac:dyDescent="0.2">
      <c r="A23" s="20" t="s">
        <v>32</v>
      </c>
      <c r="B23" s="21" t="s">
        <v>24</v>
      </c>
      <c r="C23" s="22">
        <v>1368200</v>
      </c>
      <c r="D23" s="22" t="s">
        <v>26</v>
      </c>
      <c r="E23" s="23">
        <v>779600</v>
      </c>
      <c r="F23" s="22">
        <f t="shared" si="0"/>
        <v>56.979973688057306</v>
      </c>
      <c r="G23" s="22">
        <f t="shared" si="1"/>
        <v>-588600</v>
      </c>
      <c r="H23" s="22"/>
      <c r="I23" s="126" t="s">
        <v>370</v>
      </c>
    </row>
    <row r="24" spans="1:9" ht="22.5" x14ac:dyDescent="0.2">
      <c r="A24" s="20" t="s">
        <v>33</v>
      </c>
      <c r="B24" s="21" t="s">
        <v>24</v>
      </c>
      <c r="C24" s="22">
        <v>1291200</v>
      </c>
      <c r="D24" s="22" t="s">
        <v>26</v>
      </c>
      <c r="E24" s="23">
        <v>885000</v>
      </c>
      <c r="F24" s="22">
        <f t="shared" si="0"/>
        <v>68.540892193308551</v>
      </c>
      <c r="G24" s="22">
        <f t="shared" si="1"/>
        <v>-406200</v>
      </c>
      <c r="H24" s="22"/>
      <c r="I24" s="126" t="s">
        <v>370</v>
      </c>
    </row>
    <row r="25" spans="1:9" ht="12.75" x14ac:dyDescent="0.2">
      <c r="A25" s="20" t="s">
        <v>34</v>
      </c>
      <c r="B25" s="21" t="s">
        <v>24</v>
      </c>
      <c r="C25" s="22">
        <v>11184700</v>
      </c>
      <c r="D25" s="22" t="s">
        <v>26</v>
      </c>
      <c r="E25" s="23">
        <v>9876157.3000000007</v>
      </c>
      <c r="F25" s="22">
        <f t="shared" si="0"/>
        <v>88.300600820764089</v>
      </c>
      <c r="G25" s="22">
        <f t="shared" si="1"/>
        <v>-1308542.6999999993</v>
      </c>
      <c r="H25" s="22"/>
      <c r="I25" s="24" t="s">
        <v>297</v>
      </c>
    </row>
    <row r="26" spans="1:9" ht="22.5" x14ac:dyDescent="0.2">
      <c r="A26" s="20" t="s">
        <v>35</v>
      </c>
      <c r="B26" s="21" t="s">
        <v>24</v>
      </c>
      <c r="C26" s="22">
        <v>15000</v>
      </c>
      <c r="D26" s="22" t="s">
        <v>26</v>
      </c>
      <c r="E26" s="23" t="s">
        <v>26</v>
      </c>
      <c r="F26" s="22" t="str">
        <f t="shared" si="0"/>
        <v>-</v>
      </c>
      <c r="G26" s="22">
        <f t="shared" si="1"/>
        <v>-15000</v>
      </c>
      <c r="H26" s="22"/>
      <c r="I26" s="126" t="s">
        <v>371</v>
      </c>
    </row>
    <row r="27" spans="1:9" ht="22.5" x14ac:dyDescent="0.2">
      <c r="A27" s="20" t="s">
        <v>36</v>
      </c>
      <c r="B27" s="21" t="s">
        <v>24</v>
      </c>
      <c r="C27" s="22">
        <v>20000</v>
      </c>
      <c r="D27" s="22" t="s">
        <v>26</v>
      </c>
      <c r="E27" s="23" t="s">
        <v>26</v>
      </c>
      <c r="F27" s="22" t="str">
        <f t="shared" si="0"/>
        <v>-</v>
      </c>
      <c r="G27" s="22">
        <f t="shared" si="1"/>
        <v>-20000</v>
      </c>
      <c r="H27" s="22"/>
      <c r="I27" s="126" t="s">
        <v>371</v>
      </c>
    </row>
    <row r="28" spans="1:9" ht="22.5" x14ac:dyDescent="0.2">
      <c r="A28" s="20" t="s">
        <v>37</v>
      </c>
      <c r="B28" s="21" t="s">
        <v>24</v>
      </c>
      <c r="C28" s="22">
        <v>1200000</v>
      </c>
      <c r="D28" s="22" t="s">
        <v>26</v>
      </c>
      <c r="E28" s="23">
        <v>1000000</v>
      </c>
      <c r="F28" s="22">
        <f t="shared" si="0"/>
        <v>83.333333333333343</v>
      </c>
      <c r="G28" s="22">
        <f t="shared" si="1"/>
        <v>-200000</v>
      </c>
      <c r="H28" s="22"/>
      <c r="I28" s="126" t="s">
        <v>371</v>
      </c>
    </row>
    <row r="29" spans="1:9" ht="22.5" x14ac:dyDescent="0.2">
      <c r="A29" s="20" t="s">
        <v>38</v>
      </c>
      <c r="B29" s="21" t="s">
        <v>24</v>
      </c>
      <c r="C29" s="22">
        <v>10000</v>
      </c>
      <c r="D29" s="22" t="s">
        <v>26</v>
      </c>
      <c r="E29" s="23" t="s">
        <v>26</v>
      </c>
      <c r="F29" s="22" t="str">
        <f t="shared" si="0"/>
        <v>-</v>
      </c>
      <c r="G29" s="22">
        <f t="shared" si="1"/>
        <v>-10000</v>
      </c>
      <c r="H29" s="22"/>
      <c r="I29" s="126" t="s">
        <v>371</v>
      </c>
    </row>
    <row r="30" spans="1:9" ht="45" x14ac:dyDescent="0.2">
      <c r="A30" s="20" t="s">
        <v>39</v>
      </c>
      <c r="B30" s="21" t="s">
        <v>24</v>
      </c>
      <c r="C30" s="22">
        <v>526870000</v>
      </c>
      <c r="D30" s="22" t="s">
        <v>26</v>
      </c>
      <c r="E30" s="23">
        <v>427013230.41000003</v>
      </c>
      <c r="F30" s="22">
        <f t="shared" ref="F30:F34" si="2">IF(E30="-","-",(IF(OR(C30=0,C30="-"),"-",E30/C30*100)))</f>
        <v>81.047171106724619</v>
      </c>
      <c r="G30" s="22">
        <f t="shared" ref="G30:G34" si="3">IF(C30=E30,"-",IF(E30="-",0,E30)-IF(C30="-",0,C30))</f>
        <v>-99856769.589999974</v>
      </c>
      <c r="H30" s="22"/>
      <c r="I30" s="126" t="s">
        <v>372</v>
      </c>
    </row>
    <row r="31" spans="1:9" ht="78.75" x14ac:dyDescent="0.2">
      <c r="A31" s="20" t="s">
        <v>40</v>
      </c>
      <c r="B31" s="21" t="s">
        <v>24</v>
      </c>
      <c r="C31" s="22">
        <v>350000000</v>
      </c>
      <c r="D31" s="22" t="s">
        <v>26</v>
      </c>
      <c r="E31" s="23">
        <v>28194297.359999999</v>
      </c>
      <c r="F31" s="22">
        <f t="shared" si="2"/>
        <v>8.05551353142857</v>
      </c>
      <c r="G31" s="22">
        <f t="shared" si="3"/>
        <v>-321805702.63999999</v>
      </c>
      <c r="H31" s="22"/>
      <c r="I31" s="126" t="s">
        <v>373</v>
      </c>
    </row>
    <row r="32" spans="1:9" ht="33.75" x14ac:dyDescent="0.2">
      <c r="A32" s="20" t="s">
        <v>41</v>
      </c>
      <c r="B32" s="21" t="s">
        <v>24</v>
      </c>
      <c r="C32" s="22">
        <v>284000</v>
      </c>
      <c r="D32" s="22" t="s">
        <v>26</v>
      </c>
      <c r="E32" s="23">
        <v>203338.96</v>
      </c>
      <c r="F32" s="22">
        <f t="shared" si="2"/>
        <v>71.598225352112678</v>
      </c>
      <c r="G32" s="22">
        <f t="shared" si="3"/>
        <v>-80661.040000000008</v>
      </c>
      <c r="H32" s="22"/>
      <c r="I32" s="126" t="s">
        <v>374</v>
      </c>
    </row>
    <row r="33" spans="1:9" ht="22.5" x14ac:dyDescent="0.2">
      <c r="A33" s="20" t="s">
        <v>42</v>
      </c>
      <c r="B33" s="21" t="s">
        <v>24</v>
      </c>
      <c r="C33" s="22">
        <v>1400000</v>
      </c>
      <c r="D33" s="22" t="s">
        <v>26</v>
      </c>
      <c r="E33" s="23">
        <v>481287</v>
      </c>
      <c r="F33" s="22">
        <f t="shared" si="2"/>
        <v>34.37764285714286</v>
      </c>
      <c r="G33" s="22">
        <f t="shared" si="3"/>
        <v>-918713</v>
      </c>
      <c r="H33" s="22"/>
      <c r="I33" s="126" t="s">
        <v>371</v>
      </c>
    </row>
    <row r="34" spans="1:9" ht="12.75" x14ac:dyDescent="0.2">
      <c r="A34" s="20" t="s">
        <v>43</v>
      </c>
      <c r="B34" s="21" t="s">
        <v>24</v>
      </c>
      <c r="C34" s="22">
        <v>379290300</v>
      </c>
      <c r="D34" s="22" t="s">
        <v>26</v>
      </c>
      <c r="E34" s="23">
        <v>355038470.23000002</v>
      </c>
      <c r="F34" s="22">
        <f t="shared" si="2"/>
        <v>93.60599789396143</v>
      </c>
      <c r="G34" s="22">
        <f t="shared" si="3"/>
        <v>-24251829.769999981</v>
      </c>
      <c r="H34" s="22"/>
      <c r="I34" s="24" t="s">
        <v>297</v>
      </c>
    </row>
    <row r="35" spans="1:9" ht="22.5" x14ac:dyDescent="0.2">
      <c r="A35" s="20" t="s">
        <v>44</v>
      </c>
      <c r="B35" s="21" t="s">
        <v>24</v>
      </c>
      <c r="C35" s="22">
        <v>567000</v>
      </c>
      <c r="D35" s="22" t="s">
        <v>26</v>
      </c>
      <c r="E35" s="23">
        <v>111000</v>
      </c>
      <c r="F35" s="22">
        <f t="shared" ref="F35:F43" si="4">IF(E35="-","-",(IF(OR(C35=0,C35="-"),"-",E35/C35*100)))</f>
        <v>19.576719576719576</v>
      </c>
      <c r="G35" s="22">
        <f t="shared" ref="G35:G43" si="5">IF(C35=E35,"-",IF(E35="-",0,E35)-IF(C35="-",0,C35))</f>
        <v>-456000</v>
      </c>
      <c r="H35" s="22"/>
      <c r="I35" s="126" t="s">
        <v>371</v>
      </c>
    </row>
    <row r="36" spans="1:9" ht="22.5" x14ac:dyDescent="0.2">
      <c r="A36" s="20" t="s">
        <v>45</v>
      </c>
      <c r="B36" s="21" t="s">
        <v>24</v>
      </c>
      <c r="C36" s="22">
        <v>250200</v>
      </c>
      <c r="D36" s="22" t="s">
        <v>26</v>
      </c>
      <c r="E36" s="23">
        <v>13050</v>
      </c>
      <c r="F36" s="22">
        <f t="shared" si="4"/>
        <v>5.2158273381294968</v>
      </c>
      <c r="G36" s="22">
        <f t="shared" si="5"/>
        <v>-237150</v>
      </c>
      <c r="H36" s="22"/>
      <c r="I36" s="126" t="s">
        <v>375</v>
      </c>
    </row>
    <row r="37" spans="1:9" ht="67.5" x14ac:dyDescent="0.2">
      <c r="A37" s="20" t="s">
        <v>46</v>
      </c>
      <c r="B37" s="21" t="s">
        <v>24</v>
      </c>
      <c r="C37" s="22">
        <v>30000000</v>
      </c>
      <c r="D37" s="22" t="s">
        <v>26</v>
      </c>
      <c r="E37" s="23">
        <v>14329320.5</v>
      </c>
      <c r="F37" s="22">
        <f t="shared" si="4"/>
        <v>47.764401666666664</v>
      </c>
      <c r="G37" s="22">
        <f t="shared" si="5"/>
        <v>-15670679.5</v>
      </c>
      <c r="H37" s="22"/>
      <c r="I37" s="126" t="s">
        <v>376</v>
      </c>
    </row>
    <row r="38" spans="1:9" ht="67.5" x14ac:dyDescent="0.2">
      <c r="A38" s="20" t="s">
        <v>47</v>
      </c>
      <c r="B38" s="21" t="s">
        <v>24</v>
      </c>
      <c r="C38" s="22">
        <v>1400000</v>
      </c>
      <c r="D38" s="22" t="s">
        <v>26</v>
      </c>
      <c r="E38" s="23">
        <v>1260000</v>
      </c>
      <c r="F38" s="22">
        <f t="shared" si="4"/>
        <v>90</v>
      </c>
      <c r="G38" s="22">
        <f t="shared" si="5"/>
        <v>-140000</v>
      </c>
      <c r="H38" s="22"/>
      <c r="I38" s="126" t="s">
        <v>377</v>
      </c>
    </row>
    <row r="39" spans="1:9" ht="33.75" x14ac:dyDescent="0.2">
      <c r="A39" s="20" t="s">
        <v>48</v>
      </c>
      <c r="B39" s="21" t="s">
        <v>24</v>
      </c>
      <c r="C39" s="22">
        <v>600000</v>
      </c>
      <c r="D39" s="22" t="s">
        <v>26</v>
      </c>
      <c r="E39" s="23">
        <v>261486</v>
      </c>
      <c r="F39" s="22">
        <f t="shared" si="4"/>
        <v>43.580999999999996</v>
      </c>
      <c r="G39" s="22">
        <f t="shared" si="5"/>
        <v>-338514</v>
      </c>
      <c r="H39" s="22"/>
      <c r="I39" s="126" t="s">
        <v>378</v>
      </c>
    </row>
    <row r="40" spans="1:9" ht="56.25" x14ac:dyDescent="0.2">
      <c r="A40" s="20" t="s">
        <v>49</v>
      </c>
      <c r="B40" s="21" t="s">
        <v>24</v>
      </c>
      <c r="C40" s="22">
        <v>3400</v>
      </c>
      <c r="D40" s="22" t="s">
        <v>26</v>
      </c>
      <c r="E40" s="23" t="s">
        <v>26</v>
      </c>
      <c r="F40" s="22" t="str">
        <f t="shared" si="4"/>
        <v>-</v>
      </c>
      <c r="G40" s="22">
        <f t="shared" si="5"/>
        <v>-3400</v>
      </c>
      <c r="H40" s="22"/>
      <c r="I40" s="126" t="s">
        <v>379</v>
      </c>
    </row>
    <row r="41" spans="1:9" ht="22.5" x14ac:dyDescent="0.2">
      <c r="A41" s="20" t="s">
        <v>50</v>
      </c>
      <c r="B41" s="21" t="s">
        <v>24</v>
      </c>
      <c r="C41" s="22">
        <v>1557600</v>
      </c>
      <c r="D41" s="22" t="s">
        <v>26</v>
      </c>
      <c r="E41" s="23">
        <v>448027.5</v>
      </c>
      <c r="F41" s="22">
        <f t="shared" si="4"/>
        <v>28.763963790446841</v>
      </c>
      <c r="G41" s="22">
        <f t="shared" si="5"/>
        <v>-1109572.5</v>
      </c>
      <c r="H41" s="22"/>
      <c r="I41" s="126" t="s">
        <v>370</v>
      </c>
    </row>
    <row r="42" spans="1:9" ht="22.5" x14ac:dyDescent="0.2">
      <c r="A42" s="20" t="s">
        <v>51</v>
      </c>
      <c r="B42" s="21" t="s">
        <v>24</v>
      </c>
      <c r="C42" s="22">
        <v>290000</v>
      </c>
      <c r="D42" s="22" t="s">
        <v>26</v>
      </c>
      <c r="E42" s="23">
        <v>157660.95000000001</v>
      </c>
      <c r="F42" s="22">
        <f t="shared" si="4"/>
        <v>54.365844827586209</v>
      </c>
      <c r="G42" s="22">
        <f t="shared" si="5"/>
        <v>-132339.04999999999</v>
      </c>
      <c r="H42" s="22"/>
      <c r="I42" s="126" t="s">
        <v>371</v>
      </c>
    </row>
    <row r="43" spans="1:9" ht="22.5" x14ac:dyDescent="0.2">
      <c r="A43" s="20" t="s">
        <v>52</v>
      </c>
      <c r="B43" s="21" t="s">
        <v>24</v>
      </c>
      <c r="C43" s="22">
        <v>21137800</v>
      </c>
      <c r="D43" s="22" t="s">
        <v>26</v>
      </c>
      <c r="E43" s="23">
        <v>19205178.449999999</v>
      </c>
      <c r="F43" s="22">
        <f t="shared" si="4"/>
        <v>90.857035500383205</v>
      </c>
      <c r="G43" s="22">
        <f t="shared" si="5"/>
        <v>-1932621.5500000007</v>
      </c>
      <c r="H43" s="22"/>
      <c r="I43" s="128" t="s">
        <v>290</v>
      </c>
    </row>
    <row r="44" spans="1:9" ht="247.5" x14ac:dyDescent="0.2">
      <c r="A44" s="20" t="s">
        <v>53</v>
      </c>
      <c r="B44" s="21" t="s">
        <v>24</v>
      </c>
      <c r="C44" s="22">
        <v>948400</v>
      </c>
      <c r="D44" s="22" t="s">
        <v>26</v>
      </c>
      <c r="E44" s="23">
        <v>845707.5</v>
      </c>
      <c r="F44" s="22">
        <f t="shared" ref="F44:F54" si="6">IF(E44="-","-",(IF(OR(C44=0,C44="-"),"-",E44/C44*100)))</f>
        <v>89.172026571067065</v>
      </c>
      <c r="G44" s="22">
        <f t="shared" ref="G44:G55" si="7">IF(C44=E44,"-",IF(E44="-",0,E44)-IF(C44="-",0,C44))</f>
        <v>-102692.5</v>
      </c>
      <c r="H44" s="22"/>
      <c r="I44" s="128" t="s">
        <v>383</v>
      </c>
    </row>
    <row r="45" spans="1:9" ht="12.75" x14ac:dyDescent="0.2">
      <c r="A45" s="20" t="s">
        <v>54</v>
      </c>
      <c r="B45" s="21" t="s">
        <v>24</v>
      </c>
      <c r="C45" s="22">
        <v>77169862.989999995</v>
      </c>
      <c r="D45" s="22" t="s">
        <v>26</v>
      </c>
      <c r="E45" s="23">
        <v>31404511.329999998</v>
      </c>
      <c r="F45" s="22">
        <f t="shared" si="6"/>
        <v>40.695305282671725</v>
      </c>
      <c r="G45" s="22">
        <f t="shared" si="7"/>
        <v>-45765351.659999996</v>
      </c>
      <c r="H45" s="22"/>
      <c r="I45" s="24" t="s">
        <v>297</v>
      </c>
    </row>
    <row r="46" spans="1:9" ht="22.5" x14ac:dyDescent="0.2">
      <c r="A46" s="20" t="s">
        <v>55</v>
      </c>
      <c r="B46" s="21" t="s">
        <v>24</v>
      </c>
      <c r="C46" s="22">
        <v>80000</v>
      </c>
      <c r="D46" s="22" t="s">
        <v>26</v>
      </c>
      <c r="E46" s="23">
        <v>6270.26</v>
      </c>
      <c r="F46" s="22">
        <f t="shared" si="6"/>
        <v>7.8378249999999996</v>
      </c>
      <c r="G46" s="22">
        <f t="shared" si="7"/>
        <v>-73729.740000000005</v>
      </c>
      <c r="H46" s="22"/>
      <c r="I46" s="126" t="s">
        <v>380</v>
      </c>
    </row>
    <row r="47" spans="1:9" ht="33.75" x14ac:dyDescent="0.2">
      <c r="A47" s="20" t="s">
        <v>56</v>
      </c>
      <c r="B47" s="21" t="s">
        <v>24</v>
      </c>
      <c r="C47" s="22">
        <v>1838100</v>
      </c>
      <c r="D47" s="22" t="s">
        <v>26</v>
      </c>
      <c r="E47" s="23">
        <v>1644660</v>
      </c>
      <c r="F47" s="22">
        <f t="shared" si="6"/>
        <v>89.47608944018279</v>
      </c>
      <c r="G47" s="22">
        <f t="shared" si="7"/>
        <v>-193440</v>
      </c>
      <c r="H47" s="22"/>
      <c r="I47" s="128" t="s">
        <v>384</v>
      </c>
    </row>
    <row r="48" spans="1:9" ht="33.75" x14ac:dyDescent="0.2">
      <c r="A48" s="20" t="s">
        <v>57</v>
      </c>
      <c r="B48" s="21" t="s">
        <v>24</v>
      </c>
      <c r="C48" s="22">
        <v>8065600</v>
      </c>
      <c r="D48" s="22" t="s">
        <v>26</v>
      </c>
      <c r="E48" s="23">
        <v>6532092</v>
      </c>
      <c r="F48" s="22">
        <f t="shared" si="6"/>
        <v>80.98705613965484</v>
      </c>
      <c r="G48" s="22">
        <f t="shared" si="7"/>
        <v>-1533508</v>
      </c>
      <c r="H48" s="22"/>
      <c r="I48" s="128" t="s">
        <v>384</v>
      </c>
    </row>
    <row r="49" spans="1:9" ht="56.25" x14ac:dyDescent="0.2">
      <c r="A49" s="20" t="s">
        <v>58</v>
      </c>
      <c r="B49" s="21" t="s">
        <v>24</v>
      </c>
      <c r="C49" s="22">
        <v>2837900</v>
      </c>
      <c r="D49" s="22" t="s">
        <v>26</v>
      </c>
      <c r="E49" s="23">
        <v>2326055.69</v>
      </c>
      <c r="F49" s="22">
        <f t="shared" si="6"/>
        <v>81.963976531942635</v>
      </c>
      <c r="G49" s="22">
        <f t="shared" si="7"/>
        <v>-511844.31000000006</v>
      </c>
      <c r="H49" s="22"/>
      <c r="I49" s="126" t="s">
        <v>381</v>
      </c>
    </row>
    <row r="50" spans="1:9" ht="22.5" x14ac:dyDescent="0.2">
      <c r="A50" s="20" t="s">
        <v>59</v>
      </c>
      <c r="B50" s="21" t="s">
        <v>24</v>
      </c>
      <c r="C50" s="22">
        <v>137735700</v>
      </c>
      <c r="D50" s="22" t="s">
        <v>26</v>
      </c>
      <c r="E50" s="23">
        <v>121878964.98</v>
      </c>
      <c r="F50" s="22">
        <f t="shared" si="6"/>
        <v>88.487563485719392</v>
      </c>
      <c r="G50" s="22">
        <f t="shared" si="7"/>
        <v>-15856735.019999996</v>
      </c>
      <c r="H50" s="22"/>
      <c r="I50" s="128" t="s">
        <v>277</v>
      </c>
    </row>
    <row r="51" spans="1:9" ht="12.75" x14ac:dyDescent="0.2">
      <c r="A51" s="20" t="s">
        <v>60</v>
      </c>
      <c r="B51" s="21" t="s">
        <v>24</v>
      </c>
      <c r="C51" s="22">
        <v>67706300</v>
      </c>
      <c r="D51" s="22" t="s">
        <v>26</v>
      </c>
      <c r="E51" s="23">
        <v>58719752.850000001</v>
      </c>
      <c r="F51" s="22">
        <f t="shared" si="6"/>
        <v>86.727162538788861</v>
      </c>
      <c r="G51" s="22">
        <f t="shared" si="7"/>
        <v>-8986547.1499999985</v>
      </c>
      <c r="H51" s="22"/>
      <c r="I51" s="24" t="s">
        <v>297</v>
      </c>
    </row>
    <row r="52" spans="1:9" ht="12.75" x14ac:dyDescent="0.2">
      <c r="A52" s="20" t="s">
        <v>61</v>
      </c>
      <c r="B52" s="21" t="s">
        <v>24</v>
      </c>
      <c r="C52" s="22">
        <v>4539100</v>
      </c>
      <c r="D52" s="22" t="s">
        <v>26</v>
      </c>
      <c r="E52" s="23">
        <v>4117960.28</v>
      </c>
      <c r="F52" s="22">
        <f t="shared" si="6"/>
        <v>90.721955453724306</v>
      </c>
      <c r="G52" s="22">
        <f t="shared" si="7"/>
        <v>-421139.7200000002</v>
      </c>
      <c r="H52" s="22"/>
      <c r="I52" s="24" t="s">
        <v>385</v>
      </c>
    </row>
    <row r="53" spans="1:9" ht="12.75" x14ac:dyDescent="0.2">
      <c r="A53" s="20" t="s">
        <v>62</v>
      </c>
      <c r="B53" s="21" t="s">
        <v>24</v>
      </c>
      <c r="C53" s="22">
        <v>543300</v>
      </c>
      <c r="D53" s="22" t="s">
        <v>26</v>
      </c>
      <c r="E53" s="23">
        <v>330543.5</v>
      </c>
      <c r="F53" s="22">
        <f t="shared" si="6"/>
        <v>60.839959506718202</v>
      </c>
      <c r="G53" s="22">
        <f t="shared" si="7"/>
        <v>-212756.5</v>
      </c>
      <c r="H53" s="22"/>
      <c r="I53" s="24" t="s">
        <v>385</v>
      </c>
    </row>
    <row r="54" spans="1:9" ht="12.75" x14ac:dyDescent="0.2">
      <c r="A54" s="20" t="s">
        <v>63</v>
      </c>
      <c r="B54" s="21" t="s">
        <v>24</v>
      </c>
      <c r="C54" s="22">
        <v>158673900</v>
      </c>
      <c r="D54" s="22" t="s">
        <v>26</v>
      </c>
      <c r="E54" s="23">
        <v>122892649</v>
      </c>
      <c r="F54" s="22">
        <f t="shared" si="6"/>
        <v>77.449819409493301</v>
      </c>
      <c r="G54" s="22">
        <f t="shared" si="7"/>
        <v>-35781251</v>
      </c>
      <c r="H54" s="22"/>
      <c r="I54" s="24" t="s">
        <v>385</v>
      </c>
    </row>
    <row r="55" spans="1:9" ht="22.5" x14ac:dyDescent="0.2">
      <c r="A55" s="20" t="s">
        <v>64</v>
      </c>
      <c r="B55" s="21" t="s">
        <v>24</v>
      </c>
      <c r="C55" s="22">
        <v>10594000</v>
      </c>
      <c r="D55" s="22" t="s">
        <v>26</v>
      </c>
      <c r="E55" s="23">
        <v>9016210.4000000004</v>
      </c>
      <c r="F55" s="22">
        <f t="shared" ref="F55" si="8">IF(E55="-","-",(IF(OR(C55=0,C55="-"),"-",E55/C55*100)))</f>
        <v>85.106762318293377</v>
      </c>
      <c r="G55" s="22">
        <f t="shared" si="7"/>
        <v>-1577789.5999999996</v>
      </c>
      <c r="H55" s="22"/>
      <c r="I55" s="126" t="s">
        <v>370</v>
      </c>
    </row>
    <row r="56" spans="1:9" ht="1.9" customHeight="1" x14ac:dyDescent="0.2">
      <c r="A56" s="25"/>
      <c r="B56" s="26"/>
      <c r="C56" s="27"/>
      <c r="D56" s="28"/>
      <c r="E56" s="28"/>
      <c r="F56" s="27"/>
      <c r="G56" s="27"/>
      <c r="H56" s="27"/>
      <c r="I56" s="27"/>
    </row>
  </sheetData>
  <autoFilter ref="A16:I55"/>
  <mergeCells count="13">
    <mergeCell ref="D13:D14"/>
    <mergeCell ref="F13:G13"/>
    <mergeCell ref="H13:I13"/>
    <mergeCell ref="A13:A14"/>
    <mergeCell ref="B13:B14"/>
    <mergeCell ref="C13:C14"/>
    <mergeCell ref="E13:E14"/>
    <mergeCell ref="B10:D10"/>
    <mergeCell ref="A3:I3"/>
    <mergeCell ref="A4:I4"/>
    <mergeCell ref="B6:H6"/>
    <mergeCell ref="B8:D8"/>
    <mergeCell ref="B9:D9"/>
  </mergeCells>
  <conditionalFormatting sqref="F10:H10 F12:H13">
    <cfRule type="cellIs" priority="1" stopIfTrue="1" operator="equal">
      <formula>0</formula>
    </cfRule>
  </conditionalFormatting>
  <pageMargins left="0.75" right="0.75" top="1" bottom="1" header="0.5" footer="0.5"/>
  <pageSetup paperSize="9" scale="54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74"/>
  <sheetViews>
    <sheetView topLeftCell="B19" workbookViewId="0">
      <selection activeCell="H163" sqref="H163"/>
    </sheetView>
  </sheetViews>
  <sheetFormatPr defaultRowHeight="10.5" customHeight="1" x14ac:dyDescent="0.2"/>
  <cols>
    <col min="1" max="1" width="40.7109375" style="125" customWidth="1"/>
    <col min="2" max="2" width="9.7109375" style="125" customWidth="1"/>
    <col min="3" max="5" width="24.7109375" style="125" customWidth="1"/>
    <col min="6" max="6" width="28.7109375" style="125" customWidth="1"/>
    <col min="7" max="7" width="24.7109375" style="125" customWidth="1"/>
    <col min="8" max="8" width="22.140625" customWidth="1"/>
    <col min="9" max="9" width="40.7109375" customWidth="1"/>
  </cols>
  <sheetData>
    <row r="1" spans="1:9" ht="12.75" x14ac:dyDescent="0.2">
      <c r="A1" s="108"/>
      <c r="B1" s="109" t="s">
        <v>10</v>
      </c>
      <c r="C1" s="108"/>
      <c r="D1" s="108"/>
      <c r="E1" s="108"/>
      <c r="F1" s="108"/>
      <c r="G1" s="108"/>
      <c r="H1" s="2"/>
      <c r="I1" s="2"/>
    </row>
    <row r="2" spans="1:9" ht="18.399999999999999" customHeight="1" x14ac:dyDescent="0.2">
      <c r="A2" s="139" t="s">
        <v>11</v>
      </c>
      <c r="B2" s="139" t="s">
        <v>12</v>
      </c>
      <c r="C2" s="139" t="s">
        <v>13</v>
      </c>
      <c r="D2" s="140" t="s">
        <v>14</v>
      </c>
      <c r="E2" s="139" t="s">
        <v>21</v>
      </c>
      <c r="F2" s="142" t="s">
        <v>15</v>
      </c>
      <c r="G2" s="143"/>
      <c r="H2" s="138" t="s">
        <v>16</v>
      </c>
      <c r="I2" s="136"/>
    </row>
    <row r="3" spans="1:9" ht="18.399999999999999" customHeight="1" x14ac:dyDescent="0.2">
      <c r="A3" s="139"/>
      <c r="B3" s="139"/>
      <c r="C3" s="139"/>
      <c r="D3" s="141"/>
      <c r="E3" s="139"/>
      <c r="F3" s="110" t="s">
        <v>17</v>
      </c>
      <c r="G3" s="110" t="s">
        <v>22</v>
      </c>
      <c r="H3" s="8" t="s">
        <v>19</v>
      </c>
      <c r="I3" s="8" t="s">
        <v>20</v>
      </c>
    </row>
    <row r="4" spans="1:9" ht="12.75" x14ac:dyDescent="0.2">
      <c r="A4" s="111">
        <v>1</v>
      </c>
      <c r="B4" s="111">
        <v>2</v>
      </c>
      <c r="C4" s="111">
        <v>3</v>
      </c>
      <c r="D4" s="111">
        <v>4</v>
      </c>
      <c r="E4" s="112">
        <v>5</v>
      </c>
      <c r="F4" s="110">
        <v>6</v>
      </c>
      <c r="G4" s="110">
        <v>7</v>
      </c>
      <c r="H4" s="8">
        <v>8</v>
      </c>
      <c r="I4" s="8">
        <v>9</v>
      </c>
    </row>
    <row r="5" spans="1:9" ht="12.75" x14ac:dyDescent="0.2">
      <c r="A5" s="113" t="s">
        <v>65</v>
      </c>
      <c r="B5" s="114" t="s">
        <v>66</v>
      </c>
      <c r="C5" s="115">
        <v>127654852077.78999</v>
      </c>
      <c r="D5" s="115">
        <v>256594341952.39999</v>
      </c>
      <c r="E5" s="116">
        <v>124021525807.12</v>
      </c>
      <c r="F5" s="115">
        <f>IF(E5="-","-",(IF(OR(C5=0,C5="-"),"-",E5/C5*100)))</f>
        <v>97.153789134113026</v>
      </c>
      <c r="G5" s="117">
        <f>IF(C5=E5,"-",IF(E5="-",0,E5)-IF(C5="-",0,C5))</f>
        <v>-3633326270.6699982</v>
      </c>
      <c r="H5" s="29"/>
      <c r="I5" s="30"/>
    </row>
    <row r="6" spans="1:9" ht="12.75" x14ac:dyDescent="0.2">
      <c r="A6" s="118" t="s">
        <v>25</v>
      </c>
      <c r="B6" s="119"/>
      <c r="C6" s="120"/>
      <c r="D6" s="120"/>
      <c r="E6" s="121"/>
      <c r="F6" s="120"/>
      <c r="G6" s="122"/>
      <c r="H6" s="31"/>
      <c r="I6" s="32"/>
    </row>
    <row r="7" spans="1:9" ht="12.75" x14ac:dyDescent="0.2">
      <c r="A7" s="78" t="s">
        <v>67</v>
      </c>
      <c r="B7" s="79" t="s">
        <v>66</v>
      </c>
      <c r="C7" s="80">
        <v>7500000</v>
      </c>
      <c r="D7" s="80">
        <v>15000000</v>
      </c>
      <c r="E7" s="81">
        <v>6026634.96</v>
      </c>
      <c r="F7" s="80">
        <f t="shared" ref="F7:F28" si="0">IF(E7="-","-",(IF(OR(C7=0,C7="-"),"-",E7/C7*100)))</f>
        <v>80.355132799999993</v>
      </c>
      <c r="G7" s="73">
        <f t="shared" ref="G7:G28" si="1">IF(C7=E7,"-",IF(E7="-",0,E7)-IF(C7="-",0,C7))</f>
        <v>-1473365.04</v>
      </c>
      <c r="H7" s="72">
        <v>99</v>
      </c>
      <c r="I7" s="54" t="s">
        <v>297</v>
      </c>
    </row>
    <row r="8" spans="1:9" ht="12.75" x14ac:dyDescent="0.2">
      <c r="A8" s="78" t="s">
        <v>68</v>
      </c>
      <c r="B8" s="79" t="s">
        <v>66</v>
      </c>
      <c r="C8" s="80">
        <v>930231173.66999996</v>
      </c>
      <c r="D8" s="80">
        <v>1860462347.3399999</v>
      </c>
      <c r="E8" s="81">
        <v>850124098.94000006</v>
      </c>
      <c r="F8" s="80">
        <f t="shared" si="0"/>
        <v>91.388476649953915</v>
      </c>
      <c r="G8" s="73">
        <f t="shared" si="1"/>
        <v>-80107074.7299999</v>
      </c>
      <c r="H8" s="72">
        <v>99</v>
      </c>
      <c r="I8" s="54" t="s">
        <v>297</v>
      </c>
    </row>
    <row r="9" spans="1:9" ht="33.75" x14ac:dyDescent="0.2">
      <c r="A9" s="78" t="s">
        <v>69</v>
      </c>
      <c r="B9" s="79" t="s">
        <v>66</v>
      </c>
      <c r="C9" s="80">
        <v>82271859.989999995</v>
      </c>
      <c r="D9" s="80">
        <v>164543719.97999999</v>
      </c>
      <c r="E9" s="81">
        <v>59936487.460000001</v>
      </c>
      <c r="F9" s="80">
        <f t="shared" si="0"/>
        <v>72.851747204068545</v>
      </c>
      <c r="G9" s="73">
        <f t="shared" si="1"/>
        <v>-22335372.529999994</v>
      </c>
      <c r="H9" s="72">
        <v>5</v>
      </c>
      <c r="I9" s="54" t="s">
        <v>273</v>
      </c>
    </row>
    <row r="10" spans="1:9" ht="33.75" x14ac:dyDescent="0.2">
      <c r="A10" s="78" t="s">
        <v>70</v>
      </c>
      <c r="B10" s="79" t="s">
        <v>66</v>
      </c>
      <c r="C10" s="80">
        <v>335005333.68000001</v>
      </c>
      <c r="D10" s="80">
        <v>670010667.36000001</v>
      </c>
      <c r="E10" s="81">
        <v>268147403.74000001</v>
      </c>
      <c r="F10" s="80">
        <f t="shared" si="0"/>
        <v>80.042726721520424</v>
      </c>
      <c r="G10" s="73">
        <f t="shared" si="1"/>
        <v>-66857929.939999998</v>
      </c>
      <c r="H10" s="72">
        <v>5</v>
      </c>
      <c r="I10" s="54" t="s">
        <v>273</v>
      </c>
    </row>
    <row r="11" spans="1:9" ht="33.75" x14ac:dyDescent="0.2">
      <c r="A11" s="78" t="s">
        <v>71</v>
      </c>
      <c r="B11" s="79" t="s">
        <v>66</v>
      </c>
      <c r="C11" s="80">
        <v>1922582228.4100001</v>
      </c>
      <c r="D11" s="80">
        <v>3845164456.8200002</v>
      </c>
      <c r="E11" s="81">
        <v>1793957603.24</v>
      </c>
      <c r="F11" s="80">
        <f t="shared" si="0"/>
        <v>93.309798495517455</v>
      </c>
      <c r="G11" s="73">
        <f t="shared" si="1"/>
        <v>-128624625.17000008</v>
      </c>
      <c r="H11" s="72">
        <v>5</v>
      </c>
      <c r="I11" s="54" t="s">
        <v>273</v>
      </c>
    </row>
    <row r="12" spans="1:9" ht="22.5" x14ac:dyDescent="0.2">
      <c r="A12" s="78" t="s">
        <v>72</v>
      </c>
      <c r="B12" s="79" t="s">
        <v>66</v>
      </c>
      <c r="C12" s="80">
        <v>65818367.189999998</v>
      </c>
      <c r="D12" s="80">
        <v>131636734.38</v>
      </c>
      <c r="E12" s="81">
        <v>60133447.850000001</v>
      </c>
      <c r="F12" s="80">
        <f t="shared" si="0"/>
        <v>91.362715936739718</v>
      </c>
      <c r="G12" s="73">
        <f t="shared" si="1"/>
        <v>-5684919.3399999961</v>
      </c>
      <c r="H12" s="72">
        <v>3</v>
      </c>
      <c r="I12" s="54" t="s">
        <v>290</v>
      </c>
    </row>
    <row r="13" spans="1:9" ht="33.75" x14ac:dyDescent="0.2">
      <c r="A13" s="78" t="s">
        <v>73</v>
      </c>
      <c r="B13" s="79" t="s">
        <v>66</v>
      </c>
      <c r="C13" s="80">
        <v>771900220.20000005</v>
      </c>
      <c r="D13" s="80">
        <v>1543800440.4000001</v>
      </c>
      <c r="E13" s="81">
        <v>729452406.15999997</v>
      </c>
      <c r="F13" s="80">
        <f t="shared" si="0"/>
        <v>94.500867737930974</v>
      </c>
      <c r="G13" s="73">
        <f t="shared" si="1"/>
        <v>-42447814.040000081</v>
      </c>
      <c r="H13" s="72">
        <v>5</v>
      </c>
      <c r="I13" s="54" t="s">
        <v>273</v>
      </c>
    </row>
    <row r="14" spans="1:9" ht="45" x14ac:dyDescent="0.2">
      <c r="A14" s="78" t="s">
        <v>74</v>
      </c>
      <c r="B14" s="79" t="s">
        <v>66</v>
      </c>
      <c r="C14" s="80">
        <v>112440853</v>
      </c>
      <c r="D14" s="80">
        <v>224881706</v>
      </c>
      <c r="E14" s="81">
        <v>30826439.010000002</v>
      </c>
      <c r="F14" s="80">
        <f t="shared" si="0"/>
        <v>27.415692951030884</v>
      </c>
      <c r="G14" s="73">
        <f t="shared" si="1"/>
        <v>-81614413.989999995</v>
      </c>
      <c r="H14" s="72">
        <v>10</v>
      </c>
      <c r="I14" s="54" t="s">
        <v>275</v>
      </c>
    </row>
    <row r="15" spans="1:9" ht="12.75" x14ac:dyDescent="0.2">
      <c r="A15" s="78" t="s">
        <v>75</v>
      </c>
      <c r="B15" s="79" t="s">
        <v>66</v>
      </c>
      <c r="C15" s="80">
        <v>4613452.01</v>
      </c>
      <c r="D15" s="80">
        <v>9226904.0199999996</v>
      </c>
      <c r="E15" s="81" t="s">
        <v>26</v>
      </c>
      <c r="F15" s="80" t="str">
        <f t="shared" si="0"/>
        <v>-</v>
      </c>
      <c r="G15" s="73">
        <f t="shared" si="1"/>
        <v>-4613452.01</v>
      </c>
      <c r="H15" s="77" t="s">
        <v>286</v>
      </c>
      <c r="I15" s="56" t="s">
        <v>297</v>
      </c>
    </row>
    <row r="16" spans="1:9" ht="33.75" x14ac:dyDescent="0.2">
      <c r="A16" s="78" t="s">
        <v>76</v>
      </c>
      <c r="B16" s="79" t="s">
        <v>66</v>
      </c>
      <c r="C16" s="80">
        <v>20149000</v>
      </c>
      <c r="D16" s="80">
        <v>40298000</v>
      </c>
      <c r="E16" s="81" t="s">
        <v>26</v>
      </c>
      <c r="F16" s="80" t="str">
        <f t="shared" si="0"/>
        <v>-</v>
      </c>
      <c r="G16" s="73">
        <f>IF(C16=E16,"-",IF(E16="-",0,E16)-IF(C16="-",0,C16))</f>
        <v>-20149000</v>
      </c>
      <c r="H16" s="106">
        <v>99</v>
      </c>
      <c r="I16" s="70" t="s">
        <v>362</v>
      </c>
    </row>
    <row r="17" spans="1:9" ht="33.75" x14ac:dyDescent="0.2">
      <c r="A17" s="78" t="s">
        <v>77</v>
      </c>
      <c r="B17" s="79" t="s">
        <v>66</v>
      </c>
      <c r="C17" s="80">
        <v>1860000</v>
      </c>
      <c r="D17" s="80">
        <v>3720000</v>
      </c>
      <c r="E17" s="81">
        <v>749000</v>
      </c>
      <c r="F17" s="80">
        <f t="shared" si="0"/>
        <v>40.268817204301079</v>
      </c>
      <c r="G17" s="73">
        <f t="shared" si="1"/>
        <v>-1111000</v>
      </c>
      <c r="H17" s="82">
        <v>99</v>
      </c>
      <c r="I17" s="71" t="s">
        <v>319</v>
      </c>
    </row>
    <row r="18" spans="1:9" ht="33.75" x14ac:dyDescent="0.2">
      <c r="A18" s="78" t="s">
        <v>78</v>
      </c>
      <c r="B18" s="79" t="s">
        <v>66</v>
      </c>
      <c r="C18" s="80">
        <v>5282300</v>
      </c>
      <c r="D18" s="80">
        <v>10564600</v>
      </c>
      <c r="E18" s="81">
        <v>4192000</v>
      </c>
      <c r="F18" s="80">
        <f t="shared" si="0"/>
        <v>79.359369971413969</v>
      </c>
      <c r="G18" s="73">
        <f t="shared" si="1"/>
        <v>-1090300</v>
      </c>
      <c r="H18" s="82">
        <v>99</v>
      </c>
      <c r="I18" s="76" t="s">
        <v>319</v>
      </c>
    </row>
    <row r="19" spans="1:9" ht="22.5" x14ac:dyDescent="0.2">
      <c r="A19" s="78" t="s">
        <v>79</v>
      </c>
      <c r="B19" s="79" t="s">
        <v>66</v>
      </c>
      <c r="C19" s="80">
        <v>13049000</v>
      </c>
      <c r="D19" s="80">
        <v>26098000</v>
      </c>
      <c r="E19" s="81">
        <v>9289000</v>
      </c>
      <c r="F19" s="80">
        <f t="shared" si="0"/>
        <v>71.185531458349288</v>
      </c>
      <c r="G19" s="73">
        <f t="shared" si="1"/>
        <v>-3760000</v>
      </c>
      <c r="H19" s="82">
        <v>99</v>
      </c>
      <c r="I19" s="76" t="s">
        <v>320</v>
      </c>
    </row>
    <row r="20" spans="1:9" ht="45" x14ac:dyDescent="0.2">
      <c r="A20" s="78" t="s">
        <v>80</v>
      </c>
      <c r="B20" s="79" t="s">
        <v>66</v>
      </c>
      <c r="C20" s="80">
        <v>71089199.950000003</v>
      </c>
      <c r="D20" s="80">
        <v>142178399.90000001</v>
      </c>
      <c r="E20" s="81">
        <v>65718752.189999998</v>
      </c>
      <c r="F20" s="80">
        <f t="shared" si="0"/>
        <v>92.445480095742724</v>
      </c>
      <c r="G20" s="73">
        <f t="shared" si="1"/>
        <v>-5370447.7600000054</v>
      </c>
      <c r="H20" s="82">
        <v>99</v>
      </c>
      <c r="I20" s="76" t="s">
        <v>321</v>
      </c>
    </row>
    <row r="21" spans="1:9" ht="33.75" x14ac:dyDescent="0.2">
      <c r="A21" s="78" t="s">
        <v>81</v>
      </c>
      <c r="B21" s="79" t="s">
        <v>66</v>
      </c>
      <c r="C21" s="80">
        <v>180000</v>
      </c>
      <c r="D21" s="80">
        <v>360000</v>
      </c>
      <c r="E21" s="81" t="s">
        <v>26</v>
      </c>
      <c r="F21" s="80" t="str">
        <f t="shared" si="0"/>
        <v>-</v>
      </c>
      <c r="G21" s="73">
        <f t="shared" si="1"/>
        <v>-180000</v>
      </c>
      <c r="H21" s="82">
        <v>99</v>
      </c>
      <c r="I21" s="76" t="s">
        <v>322</v>
      </c>
    </row>
    <row r="22" spans="1:9" ht="33.75" x14ac:dyDescent="0.2">
      <c r="A22" s="78" t="s">
        <v>82</v>
      </c>
      <c r="B22" s="79" t="s">
        <v>66</v>
      </c>
      <c r="C22" s="80">
        <v>60000</v>
      </c>
      <c r="D22" s="80">
        <v>120000</v>
      </c>
      <c r="E22" s="81" t="s">
        <v>26</v>
      </c>
      <c r="F22" s="80" t="str">
        <f t="shared" si="0"/>
        <v>-</v>
      </c>
      <c r="G22" s="73">
        <f t="shared" si="1"/>
        <v>-60000</v>
      </c>
      <c r="H22" s="82">
        <v>99</v>
      </c>
      <c r="I22" s="76" t="s">
        <v>323</v>
      </c>
    </row>
    <row r="23" spans="1:9" ht="33.75" x14ac:dyDescent="0.2">
      <c r="A23" s="78" t="s">
        <v>83</v>
      </c>
      <c r="B23" s="79" t="s">
        <v>66</v>
      </c>
      <c r="C23" s="80">
        <v>24617300</v>
      </c>
      <c r="D23" s="80">
        <v>49234600</v>
      </c>
      <c r="E23" s="81">
        <v>20363985.739999998</v>
      </c>
      <c r="F23" s="80">
        <f t="shared" si="0"/>
        <v>82.722255243263874</v>
      </c>
      <c r="G23" s="73">
        <f t="shared" si="1"/>
        <v>-4253314.2600000016</v>
      </c>
      <c r="H23" s="82">
        <v>99</v>
      </c>
      <c r="I23" s="76" t="s">
        <v>323</v>
      </c>
    </row>
    <row r="24" spans="1:9" ht="45" x14ac:dyDescent="0.2">
      <c r="A24" s="78" t="s">
        <v>84</v>
      </c>
      <c r="B24" s="79" t="s">
        <v>66</v>
      </c>
      <c r="C24" s="80">
        <v>1950000</v>
      </c>
      <c r="D24" s="80">
        <v>3900000</v>
      </c>
      <c r="E24" s="81">
        <v>1699889</v>
      </c>
      <c r="F24" s="80">
        <f t="shared" si="0"/>
        <v>87.173794871794868</v>
      </c>
      <c r="G24" s="73">
        <f t="shared" si="1"/>
        <v>-250111</v>
      </c>
      <c r="H24" s="82">
        <v>99</v>
      </c>
      <c r="I24" s="76" t="s">
        <v>324</v>
      </c>
    </row>
    <row r="25" spans="1:9" ht="56.25" x14ac:dyDescent="0.2">
      <c r="A25" s="78" t="s">
        <v>85</v>
      </c>
      <c r="B25" s="79" t="s">
        <v>66</v>
      </c>
      <c r="C25" s="80">
        <v>1054000</v>
      </c>
      <c r="D25" s="80">
        <v>2108000</v>
      </c>
      <c r="E25" s="81">
        <v>924000</v>
      </c>
      <c r="F25" s="80">
        <f t="shared" si="0"/>
        <v>87.666034155597728</v>
      </c>
      <c r="G25" s="73">
        <f t="shared" si="1"/>
        <v>-130000</v>
      </c>
      <c r="H25" s="82">
        <v>99</v>
      </c>
      <c r="I25" s="76" t="s">
        <v>325</v>
      </c>
    </row>
    <row r="26" spans="1:9" ht="22.5" x14ac:dyDescent="0.2">
      <c r="A26" s="78" t="s">
        <v>86</v>
      </c>
      <c r="B26" s="79" t="s">
        <v>66</v>
      </c>
      <c r="C26" s="80">
        <v>206000</v>
      </c>
      <c r="D26" s="80">
        <v>412000</v>
      </c>
      <c r="E26" s="81">
        <v>7600</v>
      </c>
      <c r="F26" s="80">
        <f t="shared" si="0"/>
        <v>3.6893203883495143</v>
      </c>
      <c r="G26" s="73">
        <f t="shared" si="1"/>
        <v>-198400</v>
      </c>
      <c r="H26" s="82">
        <v>99</v>
      </c>
      <c r="I26" s="76" t="s">
        <v>326</v>
      </c>
    </row>
    <row r="27" spans="1:9" ht="56.25" x14ac:dyDescent="0.2">
      <c r="A27" s="78" t="s">
        <v>87</v>
      </c>
      <c r="B27" s="79" t="s">
        <v>66</v>
      </c>
      <c r="C27" s="80">
        <v>330084300</v>
      </c>
      <c r="D27" s="80">
        <v>660168600</v>
      </c>
      <c r="E27" s="81">
        <v>275643039.01999998</v>
      </c>
      <c r="F27" s="80">
        <f t="shared" si="0"/>
        <v>83.506861435094009</v>
      </c>
      <c r="G27" s="73">
        <f t="shared" si="1"/>
        <v>-54441260.980000019</v>
      </c>
      <c r="H27" s="83">
        <v>99</v>
      </c>
      <c r="I27" s="76" t="s">
        <v>325</v>
      </c>
    </row>
    <row r="28" spans="1:9" ht="22.5" x14ac:dyDescent="0.2">
      <c r="A28" s="78" t="s">
        <v>88</v>
      </c>
      <c r="B28" s="79" t="s">
        <v>66</v>
      </c>
      <c r="C28" s="80">
        <v>11184700</v>
      </c>
      <c r="D28" s="80">
        <v>22369400</v>
      </c>
      <c r="E28" s="81">
        <v>9876157.3000000007</v>
      </c>
      <c r="F28" s="80">
        <f t="shared" si="0"/>
        <v>88.300600820764089</v>
      </c>
      <c r="G28" s="73">
        <f t="shared" si="1"/>
        <v>-1308542.6999999993</v>
      </c>
      <c r="H28" s="83">
        <v>99</v>
      </c>
      <c r="I28" s="76" t="s">
        <v>326</v>
      </c>
    </row>
    <row r="29" spans="1:9" ht="33.75" x14ac:dyDescent="0.2">
      <c r="A29" s="78" t="s">
        <v>89</v>
      </c>
      <c r="B29" s="79" t="s">
        <v>66</v>
      </c>
      <c r="C29" s="80">
        <v>1200000</v>
      </c>
      <c r="D29" s="80">
        <v>2400000</v>
      </c>
      <c r="E29" s="81">
        <v>874870</v>
      </c>
      <c r="F29" s="80">
        <f t="shared" ref="F29:F59" si="2">IF(E29="-","-",(IF(OR(C29=0,C29="-"),"-",E29/C29*100)))</f>
        <v>72.905833333333334</v>
      </c>
      <c r="G29" s="73">
        <f t="shared" ref="G29:G59" si="3">IF(C29=E29,"-",IF(E29="-",0,E29)-IF(C29="-",0,C29))</f>
        <v>-325130</v>
      </c>
      <c r="H29" s="84" t="s">
        <v>270</v>
      </c>
      <c r="I29" s="85" t="s">
        <v>271</v>
      </c>
    </row>
    <row r="30" spans="1:9" ht="33.75" x14ac:dyDescent="0.2">
      <c r="A30" s="78" t="s">
        <v>90</v>
      </c>
      <c r="B30" s="79" t="s">
        <v>66</v>
      </c>
      <c r="C30" s="80">
        <v>25308911</v>
      </c>
      <c r="D30" s="80">
        <v>50617822</v>
      </c>
      <c r="E30" s="81">
        <v>18704000</v>
      </c>
      <c r="F30" s="80">
        <f t="shared" si="2"/>
        <v>73.90282418710153</v>
      </c>
      <c r="G30" s="73">
        <f t="shared" si="3"/>
        <v>-6604911</v>
      </c>
      <c r="H30" s="84" t="s">
        <v>272</v>
      </c>
      <c r="I30" s="85" t="s">
        <v>273</v>
      </c>
    </row>
    <row r="31" spans="1:9" ht="45" x14ac:dyDescent="0.2">
      <c r="A31" s="78" t="s">
        <v>91</v>
      </c>
      <c r="B31" s="79" t="s">
        <v>66</v>
      </c>
      <c r="C31" s="80">
        <v>2232653.0699999998</v>
      </c>
      <c r="D31" s="80">
        <v>4465306.1399999997</v>
      </c>
      <c r="E31" s="81">
        <v>2027968.71</v>
      </c>
      <c r="F31" s="80">
        <f t="shared" si="2"/>
        <v>90.83223619691168</v>
      </c>
      <c r="G31" s="73">
        <f t="shared" si="3"/>
        <v>-204684.35999999987</v>
      </c>
      <c r="H31" s="84" t="s">
        <v>274</v>
      </c>
      <c r="I31" s="85" t="s">
        <v>275</v>
      </c>
    </row>
    <row r="32" spans="1:9" ht="45" x14ac:dyDescent="0.2">
      <c r="A32" s="78" t="s">
        <v>92</v>
      </c>
      <c r="B32" s="79" t="s">
        <v>66</v>
      </c>
      <c r="C32" s="80">
        <v>18882394.73</v>
      </c>
      <c r="D32" s="80">
        <v>37764789.460000001</v>
      </c>
      <c r="E32" s="81">
        <v>17153769.420000002</v>
      </c>
      <c r="F32" s="80">
        <f t="shared" si="2"/>
        <v>90.845306780640527</v>
      </c>
      <c r="G32" s="73">
        <f t="shared" si="3"/>
        <v>-1728625.3099999987</v>
      </c>
      <c r="H32" s="84" t="s">
        <v>274</v>
      </c>
      <c r="I32" s="85" t="s">
        <v>275</v>
      </c>
    </row>
    <row r="33" spans="1:9" ht="45" x14ac:dyDescent="0.2">
      <c r="A33" s="78" t="s">
        <v>93</v>
      </c>
      <c r="B33" s="79" t="s">
        <v>66</v>
      </c>
      <c r="C33" s="80">
        <v>191594926.83000001</v>
      </c>
      <c r="D33" s="80">
        <v>383189853.66000003</v>
      </c>
      <c r="E33" s="81">
        <v>163998694.56</v>
      </c>
      <c r="F33" s="80">
        <f t="shared" si="2"/>
        <v>85.596574644961336</v>
      </c>
      <c r="G33" s="73">
        <f t="shared" si="3"/>
        <v>-27596232.270000011</v>
      </c>
      <c r="H33" s="84" t="s">
        <v>274</v>
      </c>
      <c r="I33" s="85" t="s">
        <v>275</v>
      </c>
    </row>
    <row r="34" spans="1:9" ht="22.5" x14ac:dyDescent="0.2">
      <c r="A34" s="78" t="s">
        <v>94</v>
      </c>
      <c r="B34" s="79" t="s">
        <v>66</v>
      </c>
      <c r="C34" s="80">
        <v>6000000</v>
      </c>
      <c r="D34" s="80">
        <v>12000000</v>
      </c>
      <c r="E34" s="81">
        <v>5057470</v>
      </c>
      <c r="F34" s="80">
        <f t="shared" si="2"/>
        <v>84.291166666666655</v>
      </c>
      <c r="G34" s="73">
        <f t="shared" si="3"/>
        <v>-942530</v>
      </c>
      <c r="H34" s="84" t="s">
        <v>276</v>
      </c>
      <c r="I34" s="85" t="s">
        <v>277</v>
      </c>
    </row>
    <row r="35" spans="1:9" ht="56.25" x14ac:dyDescent="0.2">
      <c r="A35" s="78" t="s">
        <v>95</v>
      </c>
      <c r="B35" s="79" t="s">
        <v>66</v>
      </c>
      <c r="C35" s="80">
        <v>8726890.8599999994</v>
      </c>
      <c r="D35" s="80">
        <v>17453781.719999999</v>
      </c>
      <c r="E35" s="81">
        <v>7867788.8799999999</v>
      </c>
      <c r="F35" s="80">
        <f t="shared" si="2"/>
        <v>90.155692402001691</v>
      </c>
      <c r="G35" s="73">
        <f t="shared" si="3"/>
        <v>-859101.97999999952</v>
      </c>
      <c r="H35" s="86">
        <v>99</v>
      </c>
      <c r="I35" s="87" t="s">
        <v>327</v>
      </c>
    </row>
    <row r="36" spans="1:9" ht="56.25" x14ac:dyDescent="0.2">
      <c r="A36" s="78" t="s">
        <v>96</v>
      </c>
      <c r="B36" s="79" t="s">
        <v>66</v>
      </c>
      <c r="C36" s="80">
        <v>32727663.289999999</v>
      </c>
      <c r="D36" s="80">
        <v>65455326.579999998</v>
      </c>
      <c r="E36" s="81">
        <v>29863727.32</v>
      </c>
      <c r="F36" s="80">
        <f t="shared" si="2"/>
        <v>91.249188967074588</v>
      </c>
      <c r="G36" s="73">
        <f t="shared" si="3"/>
        <v>-2863935.9699999988</v>
      </c>
      <c r="H36" s="86">
        <v>99</v>
      </c>
      <c r="I36" s="87" t="s">
        <v>328</v>
      </c>
    </row>
    <row r="37" spans="1:9" ht="67.5" x14ac:dyDescent="0.2">
      <c r="A37" s="78" t="s">
        <v>97</v>
      </c>
      <c r="B37" s="79" t="s">
        <v>66</v>
      </c>
      <c r="C37" s="80">
        <v>2295000</v>
      </c>
      <c r="D37" s="80">
        <v>4590000</v>
      </c>
      <c r="E37" s="81">
        <v>2129000</v>
      </c>
      <c r="F37" s="80">
        <f t="shared" si="2"/>
        <v>92.766884531590406</v>
      </c>
      <c r="G37" s="73">
        <f t="shared" si="3"/>
        <v>-166000</v>
      </c>
      <c r="H37" s="82">
        <v>99</v>
      </c>
      <c r="I37" s="88" t="s">
        <v>329</v>
      </c>
    </row>
    <row r="38" spans="1:9" ht="67.5" x14ac:dyDescent="0.2">
      <c r="A38" s="78" t="s">
        <v>98</v>
      </c>
      <c r="B38" s="79" t="s">
        <v>66</v>
      </c>
      <c r="C38" s="80">
        <v>14595000</v>
      </c>
      <c r="D38" s="80">
        <v>29190000</v>
      </c>
      <c r="E38" s="81">
        <v>12848153.07</v>
      </c>
      <c r="F38" s="80">
        <f t="shared" si="2"/>
        <v>88.031196094552939</v>
      </c>
      <c r="G38" s="73">
        <f>IF(C38=E38,"-",IF(E38="-",0,E38)-IF(C38="-",0,C38))</f>
        <v>-1746846.9299999997</v>
      </c>
      <c r="H38" s="107">
        <v>99</v>
      </c>
      <c r="I38" s="70" t="s">
        <v>367</v>
      </c>
    </row>
    <row r="39" spans="1:9" ht="45" x14ac:dyDescent="0.2">
      <c r="A39" s="78" t="s">
        <v>99</v>
      </c>
      <c r="B39" s="79" t="s">
        <v>66</v>
      </c>
      <c r="C39" s="80">
        <v>1000000</v>
      </c>
      <c r="D39" s="80">
        <v>2000000</v>
      </c>
      <c r="E39" s="81">
        <v>623444.98</v>
      </c>
      <c r="F39" s="80">
        <f t="shared" si="2"/>
        <v>62.344497999999994</v>
      </c>
      <c r="G39" s="73">
        <f t="shared" si="3"/>
        <v>-376555.02</v>
      </c>
      <c r="H39" s="82">
        <v>99</v>
      </c>
      <c r="I39" s="89" t="s">
        <v>330</v>
      </c>
    </row>
    <row r="40" spans="1:9" ht="56.25" x14ac:dyDescent="0.2">
      <c r="A40" s="78" t="s">
        <v>100</v>
      </c>
      <c r="B40" s="79" t="s">
        <v>66</v>
      </c>
      <c r="C40" s="80">
        <v>24050000</v>
      </c>
      <c r="D40" s="80">
        <v>48100000</v>
      </c>
      <c r="E40" s="81">
        <v>21630266.390000001</v>
      </c>
      <c r="F40" s="80">
        <f t="shared" si="2"/>
        <v>89.938737588357583</v>
      </c>
      <c r="G40" s="73">
        <f t="shared" si="3"/>
        <v>-2419733.6099999994</v>
      </c>
      <c r="H40" s="82">
        <v>99</v>
      </c>
      <c r="I40" s="89" t="s">
        <v>331</v>
      </c>
    </row>
    <row r="41" spans="1:9" ht="22.5" x14ac:dyDescent="0.2">
      <c r="A41" s="78" t="s">
        <v>101</v>
      </c>
      <c r="B41" s="79" t="s">
        <v>66</v>
      </c>
      <c r="C41" s="80">
        <v>329218000</v>
      </c>
      <c r="D41" s="80">
        <v>658436000</v>
      </c>
      <c r="E41" s="81">
        <v>251182141.38</v>
      </c>
      <c r="F41" s="80">
        <f t="shared" si="2"/>
        <v>76.296600240570072</v>
      </c>
      <c r="G41" s="73">
        <f t="shared" si="3"/>
        <v>-78035858.620000005</v>
      </c>
      <c r="H41" s="90" t="s">
        <v>332</v>
      </c>
      <c r="I41" s="71" t="s">
        <v>281</v>
      </c>
    </row>
    <row r="42" spans="1:9" ht="45" x14ac:dyDescent="0.2">
      <c r="A42" s="78" t="s">
        <v>102</v>
      </c>
      <c r="B42" s="79" t="s">
        <v>66</v>
      </c>
      <c r="C42" s="80">
        <v>2478540</v>
      </c>
      <c r="D42" s="80">
        <v>4957080</v>
      </c>
      <c r="E42" s="81">
        <v>1286241.3799999999</v>
      </c>
      <c r="F42" s="80">
        <f t="shared" si="2"/>
        <v>51.895122935276405</v>
      </c>
      <c r="G42" s="73">
        <f t="shared" si="3"/>
        <v>-1192298.6200000001</v>
      </c>
      <c r="H42" s="82">
        <v>99</v>
      </c>
      <c r="I42" s="89" t="s">
        <v>333</v>
      </c>
    </row>
    <row r="43" spans="1:9" ht="78.75" x14ac:dyDescent="0.2">
      <c r="A43" s="78" t="s">
        <v>103</v>
      </c>
      <c r="B43" s="79" t="s">
        <v>66</v>
      </c>
      <c r="C43" s="80">
        <v>7400000</v>
      </c>
      <c r="D43" s="80">
        <v>14800000</v>
      </c>
      <c r="E43" s="81">
        <v>5166989</v>
      </c>
      <c r="F43" s="80">
        <f t="shared" si="2"/>
        <v>69.824175675675676</v>
      </c>
      <c r="G43" s="73">
        <f t="shared" si="3"/>
        <v>-2233011</v>
      </c>
      <c r="H43" s="82">
        <v>99</v>
      </c>
      <c r="I43" s="89" t="s">
        <v>334</v>
      </c>
    </row>
    <row r="44" spans="1:9" ht="67.5" x14ac:dyDescent="0.2">
      <c r="A44" s="78" t="s">
        <v>104</v>
      </c>
      <c r="B44" s="79" t="s">
        <v>66</v>
      </c>
      <c r="C44" s="80">
        <v>1500000</v>
      </c>
      <c r="D44" s="80">
        <v>3000000</v>
      </c>
      <c r="E44" s="81">
        <v>100000</v>
      </c>
      <c r="F44" s="80">
        <f t="shared" si="2"/>
        <v>6.666666666666667</v>
      </c>
      <c r="G44" s="73">
        <f t="shared" si="3"/>
        <v>-1400000</v>
      </c>
      <c r="H44" s="83" t="s">
        <v>335</v>
      </c>
      <c r="I44" s="89" t="s">
        <v>336</v>
      </c>
    </row>
    <row r="45" spans="1:9" ht="101.25" x14ac:dyDescent="0.2">
      <c r="A45" s="78" t="s">
        <v>105</v>
      </c>
      <c r="B45" s="79" t="s">
        <v>66</v>
      </c>
      <c r="C45" s="80">
        <v>15203679.5</v>
      </c>
      <c r="D45" s="80">
        <v>30407359</v>
      </c>
      <c r="E45" s="81">
        <v>10315288.16</v>
      </c>
      <c r="F45" s="80">
        <f t="shared" si="2"/>
        <v>67.847313934761644</v>
      </c>
      <c r="G45" s="73">
        <f t="shared" si="3"/>
        <v>-4888391.34</v>
      </c>
      <c r="H45" s="82">
        <v>99</v>
      </c>
      <c r="I45" s="76" t="s">
        <v>337</v>
      </c>
    </row>
    <row r="46" spans="1:9" ht="45" x14ac:dyDescent="0.2">
      <c r="A46" s="78" t="s">
        <v>106</v>
      </c>
      <c r="B46" s="79" t="s">
        <v>66</v>
      </c>
      <c r="C46" s="80">
        <v>3000000</v>
      </c>
      <c r="D46" s="80">
        <v>6000000</v>
      </c>
      <c r="E46" s="81">
        <v>1008000</v>
      </c>
      <c r="F46" s="80">
        <f t="shared" si="2"/>
        <v>33.6</v>
      </c>
      <c r="G46" s="73">
        <f t="shared" si="3"/>
        <v>-1992000</v>
      </c>
      <c r="H46" s="74" t="s">
        <v>314</v>
      </c>
      <c r="I46" s="76" t="s">
        <v>315</v>
      </c>
    </row>
    <row r="47" spans="1:9" ht="22.5" x14ac:dyDescent="0.2">
      <c r="A47" s="78" t="s">
        <v>107</v>
      </c>
      <c r="B47" s="79" t="s">
        <v>66</v>
      </c>
      <c r="C47" s="80">
        <v>44740860.770000003</v>
      </c>
      <c r="D47" s="80">
        <v>89481721.540000007</v>
      </c>
      <c r="E47" s="81">
        <v>41276189.149999999</v>
      </c>
      <c r="F47" s="80">
        <f t="shared" si="2"/>
        <v>92.256135531654408</v>
      </c>
      <c r="G47" s="73">
        <f t="shared" si="3"/>
        <v>-3464671.6200000048</v>
      </c>
      <c r="H47" s="74" t="s">
        <v>284</v>
      </c>
      <c r="I47" s="76" t="s">
        <v>285</v>
      </c>
    </row>
    <row r="48" spans="1:9" ht="45" x14ac:dyDescent="0.2">
      <c r="A48" s="78" t="s">
        <v>108</v>
      </c>
      <c r="B48" s="79" t="s">
        <v>66</v>
      </c>
      <c r="C48" s="80">
        <v>125984207</v>
      </c>
      <c r="D48" s="80">
        <v>251968414</v>
      </c>
      <c r="E48" s="81">
        <v>111436834.63</v>
      </c>
      <c r="F48" s="80">
        <f t="shared" si="2"/>
        <v>88.453019059761985</v>
      </c>
      <c r="G48" s="73">
        <f t="shared" si="3"/>
        <v>-14547372.370000005</v>
      </c>
      <c r="H48" s="74" t="s">
        <v>314</v>
      </c>
      <c r="I48" s="76" t="s">
        <v>315</v>
      </c>
    </row>
    <row r="49" spans="1:9" ht="22.5" x14ac:dyDescent="0.2">
      <c r="A49" s="78" t="s">
        <v>109</v>
      </c>
      <c r="B49" s="79" t="s">
        <v>66</v>
      </c>
      <c r="C49" s="80">
        <v>64004128.640000001</v>
      </c>
      <c r="D49" s="80">
        <v>128008257.28</v>
      </c>
      <c r="E49" s="81">
        <v>54082651.07</v>
      </c>
      <c r="F49" s="80">
        <f t="shared" si="2"/>
        <v>84.498691286300115</v>
      </c>
      <c r="G49" s="73">
        <f t="shared" si="3"/>
        <v>-9921477.5700000003</v>
      </c>
      <c r="H49" s="74" t="s">
        <v>286</v>
      </c>
      <c r="I49" s="76" t="s">
        <v>316</v>
      </c>
    </row>
    <row r="50" spans="1:9" ht="22.5" x14ac:dyDescent="0.2">
      <c r="A50" s="78" t="s">
        <v>110</v>
      </c>
      <c r="B50" s="79" t="s">
        <v>66</v>
      </c>
      <c r="C50" s="80">
        <v>800000</v>
      </c>
      <c r="D50" s="80">
        <v>1600000</v>
      </c>
      <c r="E50" s="81">
        <v>591241</v>
      </c>
      <c r="F50" s="80">
        <f t="shared" si="2"/>
        <v>73.905124999999998</v>
      </c>
      <c r="G50" s="73">
        <f t="shared" si="3"/>
        <v>-208759</v>
      </c>
      <c r="H50" s="74" t="s">
        <v>286</v>
      </c>
      <c r="I50" s="76" t="s">
        <v>317</v>
      </c>
    </row>
    <row r="51" spans="1:9" ht="12.75" x14ac:dyDescent="0.2">
      <c r="A51" s="78" t="s">
        <v>111</v>
      </c>
      <c r="B51" s="79" t="s">
        <v>66</v>
      </c>
      <c r="C51" s="80">
        <v>8000000</v>
      </c>
      <c r="D51" s="80">
        <v>16000000</v>
      </c>
      <c r="E51" s="81" t="s">
        <v>26</v>
      </c>
      <c r="F51" s="80" t="str">
        <f t="shared" si="2"/>
        <v>-</v>
      </c>
      <c r="G51" s="73">
        <f t="shared" si="3"/>
        <v>-8000000</v>
      </c>
      <c r="H51" s="74" t="s">
        <v>309</v>
      </c>
      <c r="I51" s="91" t="s">
        <v>310</v>
      </c>
    </row>
    <row r="52" spans="1:9" ht="45" x14ac:dyDescent="0.2">
      <c r="A52" s="78" t="s">
        <v>112</v>
      </c>
      <c r="B52" s="79" t="s">
        <v>66</v>
      </c>
      <c r="C52" s="80">
        <v>127448340</v>
      </c>
      <c r="D52" s="80">
        <v>254896680</v>
      </c>
      <c r="E52" s="81">
        <v>38984000</v>
      </c>
      <c r="F52" s="80">
        <f t="shared" si="2"/>
        <v>30.588079844743365</v>
      </c>
      <c r="G52" s="73">
        <f t="shared" si="3"/>
        <v>-88464340</v>
      </c>
      <c r="H52" s="74" t="s">
        <v>286</v>
      </c>
      <c r="I52" s="76" t="s">
        <v>318</v>
      </c>
    </row>
    <row r="53" spans="1:9" ht="33.75" x14ac:dyDescent="0.2">
      <c r="A53" s="78" t="s">
        <v>113</v>
      </c>
      <c r="B53" s="79" t="s">
        <v>66</v>
      </c>
      <c r="C53" s="80">
        <v>110283537.95999999</v>
      </c>
      <c r="D53" s="80">
        <v>220567075.91999999</v>
      </c>
      <c r="E53" s="81">
        <v>97467120.640000001</v>
      </c>
      <c r="F53" s="80">
        <f t="shared" si="2"/>
        <v>88.378666882587197</v>
      </c>
      <c r="G53" s="73">
        <f t="shared" si="3"/>
        <v>-12816417.319999993</v>
      </c>
      <c r="H53" s="74" t="s">
        <v>272</v>
      </c>
      <c r="I53" s="76" t="s">
        <v>273</v>
      </c>
    </row>
    <row r="54" spans="1:9" ht="33.75" x14ac:dyDescent="0.2">
      <c r="A54" s="78" t="s">
        <v>114</v>
      </c>
      <c r="B54" s="79" t="s">
        <v>66</v>
      </c>
      <c r="C54" s="80">
        <v>3963500</v>
      </c>
      <c r="D54" s="80">
        <v>7927000</v>
      </c>
      <c r="E54" s="81" t="s">
        <v>26</v>
      </c>
      <c r="F54" s="80" t="str">
        <f t="shared" si="2"/>
        <v>-</v>
      </c>
      <c r="G54" s="73">
        <f t="shared" si="3"/>
        <v>-3963500</v>
      </c>
      <c r="H54" s="84" t="s">
        <v>272</v>
      </c>
      <c r="I54" s="92" t="s">
        <v>273</v>
      </c>
    </row>
    <row r="55" spans="1:9" ht="12.75" x14ac:dyDescent="0.2">
      <c r="A55" s="78" t="s">
        <v>115</v>
      </c>
      <c r="B55" s="79" t="s">
        <v>66</v>
      </c>
      <c r="C55" s="80">
        <v>12197600</v>
      </c>
      <c r="D55" s="80">
        <v>24395200</v>
      </c>
      <c r="E55" s="81">
        <v>8784929.7200000007</v>
      </c>
      <c r="F55" s="80">
        <f t="shared" si="2"/>
        <v>72.02178887650031</v>
      </c>
      <c r="G55" s="73">
        <f t="shared" si="3"/>
        <v>-3412670.2799999993</v>
      </c>
      <c r="H55" s="93" t="s">
        <v>309</v>
      </c>
      <c r="I55" s="94" t="s">
        <v>310</v>
      </c>
    </row>
    <row r="56" spans="1:9" ht="12.75" x14ac:dyDescent="0.2">
      <c r="A56" s="78" t="s">
        <v>116</v>
      </c>
      <c r="B56" s="79" t="s">
        <v>66</v>
      </c>
      <c r="C56" s="80">
        <v>317275237.77999997</v>
      </c>
      <c r="D56" s="80">
        <v>634550475.55999994</v>
      </c>
      <c r="E56" s="81">
        <v>292998867.23000002</v>
      </c>
      <c r="F56" s="80">
        <f t="shared" si="2"/>
        <v>92.348482434411324</v>
      </c>
      <c r="G56" s="73">
        <f t="shared" si="3"/>
        <v>-24276370.549999952</v>
      </c>
      <c r="H56" s="95" t="s">
        <v>278</v>
      </c>
      <c r="I56" s="96" t="s">
        <v>291</v>
      </c>
    </row>
    <row r="57" spans="1:9" ht="12.75" x14ac:dyDescent="0.2">
      <c r="A57" s="78" t="s">
        <v>117</v>
      </c>
      <c r="B57" s="79" t="s">
        <v>66</v>
      </c>
      <c r="C57" s="80">
        <v>200</v>
      </c>
      <c r="D57" s="80">
        <v>400</v>
      </c>
      <c r="E57" s="81">
        <v>104</v>
      </c>
      <c r="F57" s="80">
        <f t="shared" si="2"/>
        <v>52</v>
      </c>
      <c r="G57" s="73">
        <f t="shared" si="3"/>
        <v>-96</v>
      </c>
      <c r="H57" s="97" t="s">
        <v>278</v>
      </c>
      <c r="I57" s="98" t="s">
        <v>279</v>
      </c>
    </row>
    <row r="58" spans="1:9" ht="12.75" x14ac:dyDescent="0.2">
      <c r="A58" s="78" t="s">
        <v>118</v>
      </c>
      <c r="B58" s="79" t="s">
        <v>66</v>
      </c>
      <c r="C58" s="80">
        <v>1201822.3500000001</v>
      </c>
      <c r="D58" s="80">
        <v>2403644.7000000002</v>
      </c>
      <c r="E58" s="81">
        <v>189150</v>
      </c>
      <c r="F58" s="80">
        <f t="shared" si="2"/>
        <v>15.738598970138973</v>
      </c>
      <c r="G58" s="73">
        <f t="shared" si="3"/>
        <v>-1012672.3500000001</v>
      </c>
      <c r="H58" s="97">
        <v>22</v>
      </c>
      <c r="I58" s="98" t="s">
        <v>279</v>
      </c>
    </row>
    <row r="59" spans="1:9" ht="22.5" x14ac:dyDescent="0.2">
      <c r="A59" s="78" t="s">
        <v>119</v>
      </c>
      <c r="B59" s="79" t="s">
        <v>66</v>
      </c>
      <c r="C59" s="80">
        <v>11725000</v>
      </c>
      <c r="D59" s="80">
        <v>23450000</v>
      </c>
      <c r="E59" s="81">
        <v>9948956.4100000001</v>
      </c>
      <c r="F59" s="80">
        <f t="shared" si="2"/>
        <v>84.852506695095954</v>
      </c>
      <c r="G59" s="73">
        <f t="shared" si="3"/>
        <v>-1776043.5899999999</v>
      </c>
      <c r="H59" s="97" t="s">
        <v>280</v>
      </c>
      <c r="I59" s="98" t="s">
        <v>281</v>
      </c>
    </row>
    <row r="60" spans="1:9" ht="45" x14ac:dyDescent="0.2">
      <c r="A60" s="78" t="s">
        <v>120</v>
      </c>
      <c r="B60" s="79" t="s">
        <v>66</v>
      </c>
      <c r="C60" s="80">
        <v>8630100</v>
      </c>
      <c r="D60" s="80">
        <v>17260200</v>
      </c>
      <c r="E60" s="81">
        <v>5658300</v>
      </c>
      <c r="F60" s="80">
        <f t="shared" ref="F60:F86" si="4">IF(E60="-","-",(IF(OR(C60=0,C60="-"),"-",E60/C60*100)))</f>
        <v>65.564709563040978</v>
      </c>
      <c r="G60" s="73">
        <f t="shared" ref="G60:G86" si="5">IF(C60=E60,"-",IF(E60="-",0,E60)-IF(C60="-",0,C60))</f>
        <v>-2971800</v>
      </c>
      <c r="H60" s="97" t="s">
        <v>274</v>
      </c>
      <c r="I60" s="98" t="s">
        <v>282</v>
      </c>
    </row>
    <row r="61" spans="1:9" ht="22.5" x14ac:dyDescent="0.2">
      <c r="A61" s="78" t="s">
        <v>121</v>
      </c>
      <c r="B61" s="79" t="s">
        <v>66</v>
      </c>
      <c r="C61" s="80">
        <v>21212000</v>
      </c>
      <c r="D61" s="80">
        <v>42424000</v>
      </c>
      <c r="E61" s="81" t="s">
        <v>26</v>
      </c>
      <c r="F61" s="80" t="str">
        <f t="shared" si="4"/>
        <v>-</v>
      </c>
      <c r="G61" s="73">
        <f t="shared" si="5"/>
        <v>-21212000</v>
      </c>
      <c r="H61" s="97">
        <v>99</v>
      </c>
      <c r="I61" s="98" t="s">
        <v>283</v>
      </c>
    </row>
    <row r="62" spans="1:9" ht="22.5" x14ac:dyDescent="0.2">
      <c r="A62" s="78" t="s">
        <v>122</v>
      </c>
      <c r="B62" s="79" t="s">
        <v>66</v>
      </c>
      <c r="C62" s="80">
        <v>14000000</v>
      </c>
      <c r="D62" s="80">
        <v>28000000</v>
      </c>
      <c r="E62" s="81" t="s">
        <v>26</v>
      </c>
      <c r="F62" s="80" t="str">
        <f t="shared" si="4"/>
        <v>-</v>
      </c>
      <c r="G62" s="73">
        <f t="shared" si="5"/>
        <v>-14000000</v>
      </c>
      <c r="H62" s="97" t="s">
        <v>284</v>
      </c>
      <c r="I62" s="98" t="s">
        <v>285</v>
      </c>
    </row>
    <row r="63" spans="1:9" ht="45" x14ac:dyDescent="0.2">
      <c r="A63" s="78" t="s">
        <v>123</v>
      </c>
      <c r="B63" s="79" t="s">
        <v>66</v>
      </c>
      <c r="C63" s="80">
        <v>6200000</v>
      </c>
      <c r="D63" s="80">
        <v>12400000</v>
      </c>
      <c r="E63" s="81" t="s">
        <v>26</v>
      </c>
      <c r="F63" s="80" t="str">
        <f t="shared" si="4"/>
        <v>-</v>
      </c>
      <c r="G63" s="73">
        <f t="shared" si="5"/>
        <v>-6200000</v>
      </c>
      <c r="H63" s="97" t="s">
        <v>286</v>
      </c>
      <c r="I63" s="98" t="s">
        <v>287</v>
      </c>
    </row>
    <row r="64" spans="1:9" ht="33.75" x14ac:dyDescent="0.2">
      <c r="A64" s="78" t="s">
        <v>124</v>
      </c>
      <c r="B64" s="79" t="s">
        <v>66</v>
      </c>
      <c r="C64" s="80">
        <v>1000000</v>
      </c>
      <c r="D64" s="80">
        <v>2000000</v>
      </c>
      <c r="E64" s="81" t="s">
        <v>26</v>
      </c>
      <c r="F64" s="80" t="str">
        <f t="shared" si="4"/>
        <v>-</v>
      </c>
      <c r="G64" s="73">
        <f t="shared" si="5"/>
        <v>-1000000</v>
      </c>
      <c r="H64" s="97" t="s">
        <v>288</v>
      </c>
      <c r="I64" s="98" t="s">
        <v>289</v>
      </c>
    </row>
    <row r="65" spans="1:9" ht="22.5" x14ac:dyDescent="0.2">
      <c r="A65" s="78" t="s">
        <v>125</v>
      </c>
      <c r="B65" s="79" t="s">
        <v>66</v>
      </c>
      <c r="C65" s="80">
        <v>3884000</v>
      </c>
      <c r="D65" s="80">
        <v>7768000</v>
      </c>
      <c r="E65" s="81">
        <v>2370586.75</v>
      </c>
      <c r="F65" s="80">
        <f t="shared" si="4"/>
        <v>61.034674304840372</v>
      </c>
      <c r="G65" s="73">
        <f t="shared" si="5"/>
        <v>-1513413.25</v>
      </c>
      <c r="H65" s="97" t="s">
        <v>280</v>
      </c>
      <c r="I65" s="98" t="s">
        <v>281</v>
      </c>
    </row>
    <row r="66" spans="1:9" ht="12.75" x14ac:dyDescent="0.2">
      <c r="A66" s="78" t="s">
        <v>126</v>
      </c>
      <c r="B66" s="79" t="s">
        <v>66</v>
      </c>
      <c r="C66" s="80">
        <v>13224056.300000001</v>
      </c>
      <c r="D66" s="80">
        <v>26448112.600000001</v>
      </c>
      <c r="E66" s="81">
        <v>10446254.050000001</v>
      </c>
      <c r="F66" s="80">
        <f t="shared" si="4"/>
        <v>78.99432528882987</v>
      </c>
      <c r="G66" s="73">
        <f t="shared" si="5"/>
        <v>-2777802.25</v>
      </c>
      <c r="H66" s="57" t="s">
        <v>286</v>
      </c>
      <c r="I66" s="58" t="s">
        <v>297</v>
      </c>
    </row>
    <row r="67" spans="1:9" ht="33.75" x14ac:dyDescent="0.2">
      <c r="A67" s="78" t="s">
        <v>127</v>
      </c>
      <c r="B67" s="79" t="s">
        <v>66</v>
      </c>
      <c r="C67" s="80">
        <v>2545454.5499999998</v>
      </c>
      <c r="D67" s="80">
        <v>5090909.0999999996</v>
      </c>
      <c r="E67" s="81" t="s">
        <v>26</v>
      </c>
      <c r="F67" s="80" t="str">
        <f t="shared" si="4"/>
        <v>-</v>
      </c>
      <c r="G67" s="73">
        <f t="shared" si="5"/>
        <v>-2545454.5499999998</v>
      </c>
      <c r="H67" s="57" t="s">
        <v>272</v>
      </c>
      <c r="I67" s="58" t="s">
        <v>273</v>
      </c>
    </row>
    <row r="68" spans="1:9" ht="45" x14ac:dyDescent="0.2">
      <c r="A68" s="78" t="s">
        <v>128</v>
      </c>
      <c r="B68" s="79" t="s">
        <v>66</v>
      </c>
      <c r="C68" s="80">
        <v>44925000</v>
      </c>
      <c r="D68" s="80">
        <v>89850000</v>
      </c>
      <c r="E68" s="81" t="s">
        <v>26</v>
      </c>
      <c r="F68" s="80" t="str">
        <f t="shared" si="4"/>
        <v>-</v>
      </c>
      <c r="G68" s="73">
        <f t="shared" si="5"/>
        <v>-44925000</v>
      </c>
      <c r="H68" s="57" t="s">
        <v>274</v>
      </c>
      <c r="I68" s="59" t="s">
        <v>275</v>
      </c>
    </row>
    <row r="69" spans="1:9" ht="22.5" x14ac:dyDescent="0.2">
      <c r="A69" s="78" t="s">
        <v>129</v>
      </c>
      <c r="B69" s="79" t="s">
        <v>66</v>
      </c>
      <c r="C69" s="80">
        <v>494983973.89999998</v>
      </c>
      <c r="D69" s="80">
        <v>989967947.79999995</v>
      </c>
      <c r="E69" s="81">
        <v>458882776.32999998</v>
      </c>
      <c r="F69" s="80">
        <f t="shared" si="4"/>
        <v>92.70659264267546</v>
      </c>
      <c r="G69" s="73">
        <f t="shared" si="5"/>
        <v>-36101197.569999993</v>
      </c>
      <c r="H69" s="74" t="s">
        <v>280</v>
      </c>
      <c r="I69" s="71" t="s">
        <v>281</v>
      </c>
    </row>
    <row r="70" spans="1:9" ht="67.5" x14ac:dyDescent="0.2">
      <c r="A70" s="78" t="s">
        <v>130</v>
      </c>
      <c r="B70" s="79" t="s">
        <v>66</v>
      </c>
      <c r="C70" s="80">
        <v>700000</v>
      </c>
      <c r="D70" s="80">
        <v>1400000</v>
      </c>
      <c r="E70" s="81">
        <v>658350</v>
      </c>
      <c r="F70" s="80">
        <f t="shared" si="4"/>
        <v>94.05</v>
      </c>
      <c r="G70" s="73">
        <f t="shared" si="5"/>
        <v>-41650</v>
      </c>
      <c r="H70" s="86">
        <v>99</v>
      </c>
      <c r="I70" s="87" t="s">
        <v>338</v>
      </c>
    </row>
    <row r="71" spans="1:9" ht="56.25" x14ac:dyDescent="0.2">
      <c r="A71" s="78" t="s">
        <v>131</v>
      </c>
      <c r="B71" s="79" t="s">
        <v>66</v>
      </c>
      <c r="C71" s="80">
        <v>5507520</v>
      </c>
      <c r="D71" s="80">
        <v>11015040</v>
      </c>
      <c r="E71" s="81">
        <v>4569057.32</v>
      </c>
      <c r="F71" s="80">
        <f t="shared" si="4"/>
        <v>82.960340044157803</v>
      </c>
      <c r="G71" s="73">
        <f t="shared" si="5"/>
        <v>-938462.6799999997</v>
      </c>
      <c r="H71" s="86">
        <v>99</v>
      </c>
      <c r="I71" s="87" t="s">
        <v>339</v>
      </c>
    </row>
    <row r="72" spans="1:9" ht="33.75" x14ac:dyDescent="0.2">
      <c r="A72" s="78" t="s">
        <v>132</v>
      </c>
      <c r="B72" s="79" t="s">
        <v>66</v>
      </c>
      <c r="C72" s="80">
        <v>847500</v>
      </c>
      <c r="D72" s="80">
        <v>1695000</v>
      </c>
      <c r="E72" s="81">
        <v>791000</v>
      </c>
      <c r="F72" s="80">
        <f t="shared" si="4"/>
        <v>93.333333333333329</v>
      </c>
      <c r="G72" s="73">
        <f t="shared" si="5"/>
        <v>-56500</v>
      </c>
      <c r="H72" s="86" t="s">
        <v>340</v>
      </c>
      <c r="I72" s="71" t="s">
        <v>341</v>
      </c>
    </row>
    <row r="73" spans="1:9" ht="56.25" x14ac:dyDescent="0.2">
      <c r="A73" s="78" t="s">
        <v>133</v>
      </c>
      <c r="B73" s="79" t="s">
        <v>66</v>
      </c>
      <c r="C73" s="80">
        <v>1100000</v>
      </c>
      <c r="D73" s="80">
        <v>2200000</v>
      </c>
      <c r="E73" s="81">
        <v>982635.58</v>
      </c>
      <c r="F73" s="80">
        <f t="shared" si="4"/>
        <v>89.33050727272726</v>
      </c>
      <c r="G73" s="73">
        <f t="shared" si="5"/>
        <v>-117364.42000000004</v>
      </c>
      <c r="H73" s="86" t="s">
        <v>286</v>
      </c>
      <c r="I73" s="71" t="s">
        <v>342</v>
      </c>
    </row>
    <row r="74" spans="1:9" ht="22.5" x14ac:dyDescent="0.2">
      <c r="A74" s="78" t="s">
        <v>134</v>
      </c>
      <c r="B74" s="79" t="s">
        <v>66</v>
      </c>
      <c r="C74" s="80">
        <v>1500000</v>
      </c>
      <c r="D74" s="80">
        <v>3000000</v>
      </c>
      <c r="E74" s="81">
        <v>1351390</v>
      </c>
      <c r="F74" s="80">
        <f t="shared" si="4"/>
        <v>90.092666666666659</v>
      </c>
      <c r="G74" s="73">
        <f t="shared" si="5"/>
        <v>-148610</v>
      </c>
      <c r="H74" s="72" t="s">
        <v>280</v>
      </c>
      <c r="I74" s="71" t="s">
        <v>281</v>
      </c>
    </row>
    <row r="75" spans="1:9" ht="22.5" x14ac:dyDescent="0.2">
      <c r="A75" s="78" t="s">
        <v>135</v>
      </c>
      <c r="B75" s="79" t="s">
        <v>66</v>
      </c>
      <c r="C75" s="80">
        <v>1750000</v>
      </c>
      <c r="D75" s="80">
        <v>3500000</v>
      </c>
      <c r="E75" s="81">
        <v>1654319.56</v>
      </c>
      <c r="F75" s="80">
        <f t="shared" si="4"/>
        <v>94.53254628571429</v>
      </c>
      <c r="G75" s="73">
        <f t="shared" si="5"/>
        <v>-95680.439999999944</v>
      </c>
      <c r="H75" s="72" t="s">
        <v>280</v>
      </c>
      <c r="I75" s="71" t="s">
        <v>281</v>
      </c>
    </row>
    <row r="76" spans="1:9" ht="22.5" x14ac:dyDescent="0.2">
      <c r="A76" s="78" t="s">
        <v>136</v>
      </c>
      <c r="B76" s="79" t="s">
        <v>66</v>
      </c>
      <c r="C76" s="80">
        <v>3351100</v>
      </c>
      <c r="D76" s="80">
        <v>6702200</v>
      </c>
      <c r="E76" s="81">
        <v>3006454.75</v>
      </c>
      <c r="F76" s="80">
        <f t="shared" si="4"/>
        <v>89.715459102981114</v>
      </c>
      <c r="G76" s="73">
        <f t="shared" si="5"/>
        <v>-344645.25</v>
      </c>
      <c r="H76" s="72" t="s">
        <v>280</v>
      </c>
      <c r="I76" s="71" t="s">
        <v>281</v>
      </c>
    </row>
    <row r="77" spans="1:9" ht="22.5" x14ac:dyDescent="0.2">
      <c r="A77" s="78" t="s">
        <v>137</v>
      </c>
      <c r="B77" s="79" t="s">
        <v>66</v>
      </c>
      <c r="C77" s="80">
        <v>440250216.95999998</v>
      </c>
      <c r="D77" s="80">
        <v>880500433.91999996</v>
      </c>
      <c r="E77" s="81">
        <v>263941666.08000001</v>
      </c>
      <c r="F77" s="80">
        <f t="shared" si="4"/>
        <v>59.952648723846302</v>
      </c>
      <c r="G77" s="73">
        <f t="shared" si="5"/>
        <v>-176308550.87999997</v>
      </c>
      <c r="H77" s="72" t="s">
        <v>280</v>
      </c>
      <c r="I77" s="71" t="s">
        <v>281</v>
      </c>
    </row>
    <row r="78" spans="1:9" ht="78.75" x14ac:dyDescent="0.2">
      <c r="A78" s="78" t="s">
        <v>138</v>
      </c>
      <c r="B78" s="79" t="s">
        <v>66</v>
      </c>
      <c r="C78" s="80">
        <v>81017935.950000003</v>
      </c>
      <c r="D78" s="80">
        <v>162035871.90000001</v>
      </c>
      <c r="E78" s="81">
        <v>59301809.82</v>
      </c>
      <c r="F78" s="80">
        <f t="shared" si="4"/>
        <v>73.195903011646649</v>
      </c>
      <c r="G78" s="73">
        <f t="shared" si="5"/>
        <v>-21716126.130000003</v>
      </c>
      <c r="H78" s="72">
        <v>99</v>
      </c>
      <c r="I78" s="71" t="s">
        <v>343</v>
      </c>
    </row>
    <row r="79" spans="1:9" ht="22.5" x14ac:dyDescent="0.2">
      <c r="A79" s="78" t="s">
        <v>139</v>
      </c>
      <c r="B79" s="79" t="s">
        <v>66</v>
      </c>
      <c r="C79" s="80">
        <v>11100000</v>
      </c>
      <c r="D79" s="80">
        <v>22200000</v>
      </c>
      <c r="E79" s="81">
        <v>4693640.97</v>
      </c>
      <c r="F79" s="80">
        <f t="shared" si="4"/>
        <v>42.285053783783781</v>
      </c>
      <c r="G79" s="73">
        <f t="shared" si="5"/>
        <v>-6406359.0300000003</v>
      </c>
      <c r="H79" s="74" t="s">
        <v>280</v>
      </c>
      <c r="I79" s="71" t="s">
        <v>281</v>
      </c>
    </row>
    <row r="80" spans="1:9" ht="12.75" x14ac:dyDescent="0.2">
      <c r="A80" s="78" t="s">
        <v>140</v>
      </c>
      <c r="B80" s="79" t="s">
        <v>66</v>
      </c>
      <c r="C80" s="80">
        <v>100207339.90000001</v>
      </c>
      <c r="D80" s="80">
        <v>200414679.80000001</v>
      </c>
      <c r="E80" s="81">
        <v>62732852.700000003</v>
      </c>
      <c r="F80" s="80">
        <f t="shared" si="4"/>
        <v>62.6030515954251</v>
      </c>
      <c r="G80" s="73">
        <f t="shared" si="5"/>
        <v>-37474487.200000003</v>
      </c>
      <c r="H80" s="57" t="s">
        <v>286</v>
      </c>
      <c r="I80" s="60" t="s">
        <v>297</v>
      </c>
    </row>
    <row r="81" spans="1:9" ht="22.5" x14ac:dyDescent="0.2">
      <c r="A81" s="78" t="s">
        <v>141</v>
      </c>
      <c r="B81" s="79" t="s">
        <v>66</v>
      </c>
      <c r="C81" s="80">
        <v>315000</v>
      </c>
      <c r="D81" s="80">
        <v>630000</v>
      </c>
      <c r="E81" s="81">
        <v>165000</v>
      </c>
      <c r="F81" s="80">
        <f t="shared" si="4"/>
        <v>52.380952380952387</v>
      </c>
      <c r="G81" s="73">
        <f t="shared" si="5"/>
        <v>-150000</v>
      </c>
      <c r="H81" s="75">
        <v>16</v>
      </c>
      <c r="I81" s="76" t="s">
        <v>344</v>
      </c>
    </row>
    <row r="82" spans="1:9" ht="22.5" x14ac:dyDescent="0.2">
      <c r="A82" s="78" t="s">
        <v>142</v>
      </c>
      <c r="B82" s="79" t="s">
        <v>66</v>
      </c>
      <c r="C82" s="80">
        <v>400000</v>
      </c>
      <c r="D82" s="80">
        <v>800000</v>
      </c>
      <c r="E82" s="81">
        <v>168000</v>
      </c>
      <c r="F82" s="80">
        <f t="shared" si="4"/>
        <v>42</v>
      </c>
      <c r="G82" s="73">
        <f t="shared" si="5"/>
        <v>-232000</v>
      </c>
      <c r="H82" s="74" t="s">
        <v>280</v>
      </c>
      <c r="I82" s="76" t="s">
        <v>281</v>
      </c>
    </row>
    <row r="83" spans="1:9" ht="33.75" x14ac:dyDescent="0.2">
      <c r="A83" s="78" t="s">
        <v>143</v>
      </c>
      <c r="B83" s="79" t="s">
        <v>66</v>
      </c>
      <c r="C83" s="80">
        <v>719407</v>
      </c>
      <c r="D83" s="80">
        <v>1438814</v>
      </c>
      <c r="E83" s="81">
        <v>664494.93000000005</v>
      </c>
      <c r="F83" s="80">
        <f t="shared" si="4"/>
        <v>92.367037017988423</v>
      </c>
      <c r="G83" s="73">
        <f t="shared" si="5"/>
        <v>-54912.069999999949</v>
      </c>
      <c r="H83" s="75">
        <v>23</v>
      </c>
      <c r="I83" s="76" t="s">
        <v>345</v>
      </c>
    </row>
    <row r="84" spans="1:9" ht="22.5" x14ac:dyDescent="0.2">
      <c r="A84" s="78" t="s">
        <v>144</v>
      </c>
      <c r="B84" s="79" t="s">
        <v>66</v>
      </c>
      <c r="C84" s="80">
        <v>11938800</v>
      </c>
      <c r="D84" s="80">
        <v>23877600</v>
      </c>
      <c r="E84" s="81">
        <v>11169412.43</v>
      </c>
      <c r="F84" s="80">
        <f t="shared" si="4"/>
        <v>93.555570325325817</v>
      </c>
      <c r="G84" s="73">
        <f t="shared" si="5"/>
        <v>-769387.5700000003</v>
      </c>
      <c r="H84" s="74" t="s">
        <v>280</v>
      </c>
      <c r="I84" s="76" t="s">
        <v>281</v>
      </c>
    </row>
    <row r="85" spans="1:9" ht="33.75" x14ac:dyDescent="0.2">
      <c r="A85" s="78" t="s">
        <v>145</v>
      </c>
      <c r="B85" s="79" t="s">
        <v>66</v>
      </c>
      <c r="C85" s="80">
        <v>10000000</v>
      </c>
      <c r="D85" s="80">
        <v>20000000</v>
      </c>
      <c r="E85" s="81">
        <v>7309479.2599999998</v>
      </c>
      <c r="F85" s="80">
        <f t="shared" si="4"/>
        <v>73.094792600000005</v>
      </c>
      <c r="G85" s="73">
        <f t="shared" si="5"/>
        <v>-2690520.74</v>
      </c>
      <c r="H85" s="75">
        <v>13</v>
      </c>
      <c r="I85" s="76" t="s">
        <v>271</v>
      </c>
    </row>
    <row r="86" spans="1:9" ht="33.75" x14ac:dyDescent="0.2">
      <c r="A86" s="78" t="s">
        <v>146</v>
      </c>
      <c r="B86" s="79" t="s">
        <v>66</v>
      </c>
      <c r="C86" s="80">
        <v>573680</v>
      </c>
      <c r="D86" s="80">
        <v>1147360</v>
      </c>
      <c r="E86" s="81">
        <v>538580</v>
      </c>
      <c r="F86" s="80">
        <f t="shared" si="4"/>
        <v>93.881606470506213</v>
      </c>
      <c r="G86" s="73">
        <f t="shared" si="5"/>
        <v>-35100</v>
      </c>
      <c r="H86" s="106" t="s">
        <v>280</v>
      </c>
      <c r="I86" s="70" t="s">
        <v>346</v>
      </c>
    </row>
    <row r="87" spans="1:9" ht="56.25" x14ac:dyDescent="0.2">
      <c r="A87" s="78" t="s">
        <v>147</v>
      </c>
      <c r="B87" s="79" t="s">
        <v>66</v>
      </c>
      <c r="C87" s="80">
        <v>150000</v>
      </c>
      <c r="D87" s="80">
        <v>300000</v>
      </c>
      <c r="E87" s="81">
        <v>83048</v>
      </c>
      <c r="F87" s="80">
        <f t="shared" ref="F87:F115" si="6">IF(E87="-","-",(IF(OR(C87=0,C87="-"),"-",E87/C87*100)))</f>
        <v>55.365333333333332</v>
      </c>
      <c r="G87" s="73">
        <f t="shared" ref="G87:G115" si="7">IF(C87=E87,"-",IF(E87="-",0,E87)-IF(C87="-",0,C87))</f>
        <v>-66952</v>
      </c>
      <c r="H87" s="74">
        <v>99</v>
      </c>
      <c r="I87" s="76" t="s">
        <v>347</v>
      </c>
    </row>
    <row r="88" spans="1:9" ht="22.5" x14ac:dyDescent="0.2">
      <c r="A88" s="78" t="s">
        <v>148</v>
      </c>
      <c r="B88" s="79" t="s">
        <v>66</v>
      </c>
      <c r="C88" s="80">
        <v>400000</v>
      </c>
      <c r="D88" s="80">
        <v>800000</v>
      </c>
      <c r="E88" s="81">
        <v>303586.65999999997</v>
      </c>
      <c r="F88" s="80">
        <f t="shared" si="6"/>
        <v>75.896664999999999</v>
      </c>
      <c r="G88" s="73">
        <f t="shared" si="7"/>
        <v>-96413.340000000026</v>
      </c>
      <c r="H88" s="74">
        <v>13</v>
      </c>
      <c r="I88" s="76" t="s">
        <v>281</v>
      </c>
    </row>
    <row r="89" spans="1:9" ht="22.5" x14ac:dyDescent="0.2">
      <c r="A89" s="78" t="s">
        <v>149</v>
      </c>
      <c r="B89" s="79" t="s">
        <v>66</v>
      </c>
      <c r="C89" s="80">
        <v>99800200</v>
      </c>
      <c r="D89" s="80">
        <v>199600400</v>
      </c>
      <c r="E89" s="81">
        <v>91596175.079999998</v>
      </c>
      <c r="F89" s="80">
        <f t="shared" si="6"/>
        <v>91.779550622143034</v>
      </c>
      <c r="G89" s="73">
        <f t="shared" si="7"/>
        <v>-8204024.9200000018</v>
      </c>
      <c r="H89" s="74">
        <v>13</v>
      </c>
      <c r="I89" s="76" t="s">
        <v>281</v>
      </c>
    </row>
    <row r="90" spans="1:9" ht="22.5" x14ac:dyDescent="0.2">
      <c r="A90" s="78" t="s">
        <v>150</v>
      </c>
      <c r="B90" s="79" t="s">
        <v>66</v>
      </c>
      <c r="C90" s="80">
        <v>21137800</v>
      </c>
      <c r="D90" s="80">
        <v>42275600</v>
      </c>
      <c r="E90" s="81">
        <v>19205178.449999999</v>
      </c>
      <c r="F90" s="80">
        <f t="shared" si="6"/>
        <v>90.857035500383205</v>
      </c>
      <c r="G90" s="73">
        <f t="shared" si="7"/>
        <v>-1932621.5500000007</v>
      </c>
      <c r="H90" s="99" t="s">
        <v>280</v>
      </c>
      <c r="I90" s="85" t="s">
        <v>290</v>
      </c>
    </row>
    <row r="91" spans="1:9" ht="12.75" x14ac:dyDescent="0.2">
      <c r="A91" s="78" t="s">
        <v>151</v>
      </c>
      <c r="B91" s="79" t="s">
        <v>66</v>
      </c>
      <c r="C91" s="80">
        <v>647490</v>
      </c>
      <c r="D91" s="80">
        <v>1294980</v>
      </c>
      <c r="E91" s="81">
        <v>388926</v>
      </c>
      <c r="F91" s="80">
        <f t="shared" si="6"/>
        <v>60.066719177130146</v>
      </c>
      <c r="G91" s="73">
        <f t="shared" si="7"/>
        <v>-258564</v>
      </c>
      <c r="H91" s="99" t="s">
        <v>278</v>
      </c>
      <c r="I91" s="85" t="s">
        <v>291</v>
      </c>
    </row>
    <row r="92" spans="1:9" ht="22.5" x14ac:dyDescent="0.2">
      <c r="A92" s="78" t="s">
        <v>152</v>
      </c>
      <c r="B92" s="79" t="s">
        <v>66</v>
      </c>
      <c r="C92" s="80">
        <v>17506307.539999999</v>
      </c>
      <c r="D92" s="80">
        <v>52518922.619999997</v>
      </c>
      <c r="E92" s="81">
        <v>14591150.539999999</v>
      </c>
      <c r="F92" s="80">
        <f t="shared" si="6"/>
        <v>83.347961908362549</v>
      </c>
      <c r="G92" s="73">
        <f t="shared" si="7"/>
        <v>-2915157</v>
      </c>
      <c r="H92" s="99" t="s">
        <v>280</v>
      </c>
      <c r="I92" s="85" t="s">
        <v>290</v>
      </c>
    </row>
    <row r="93" spans="1:9" ht="33.75" x14ac:dyDescent="0.2">
      <c r="A93" s="78" t="s">
        <v>153</v>
      </c>
      <c r="B93" s="79" t="s">
        <v>66</v>
      </c>
      <c r="C93" s="80">
        <v>2800</v>
      </c>
      <c r="D93" s="80">
        <v>5600</v>
      </c>
      <c r="E93" s="81">
        <v>453</v>
      </c>
      <c r="F93" s="80">
        <f t="shared" si="6"/>
        <v>16.178571428571427</v>
      </c>
      <c r="G93" s="73">
        <f t="shared" si="7"/>
        <v>-2347</v>
      </c>
      <c r="H93" s="74">
        <v>99</v>
      </c>
      <c r="I93" s="76" t="s">
        <v>348</v>
      </c>
    </row>
    <row r="94" spans="1:9" ht="78.75" x14ac:dyDescent="0.2">
      <c r="A94" s="78" t="s">
        <v>154</v>
      </c>
      <c r="B94" s="79" t="s">
        <v>66</v>
      </c>
      <c r="C94" s="80">
        <v>8064750</v>
      </c>
      <c r="D94" s="80">
        <v>16129500</v>
      </c>
      <c r="E94" s="81">
        <v>5616000</v>
      </c>
      <c r="F94" s="80">
        <f t="shared" si="6"/>
        <v>69.636380544964197</v>
      </c>
      <c r="G94" s="73">
        <f t="shared" si="7"/>
        <v>-2448750</v>
      </c>
      <c r="H94" s="74">
        <v>99</v>
      </c>
      <c r="I94" s="76" t="s">
        <v>349</v>
      </c>
    </row>
    <row r="95" spans="1:9" ht="22.5" x14ac:dyDescent="0.2">
      <c r="A95" s="78" t="s">
        <v>155</v>
      </c>
      <c r="B95" s="79" t="s">
        <v>66</v>
      </c>
      <c r="C95" s="80">
        <v>46200000</v>
      </c>
      <c r="D95" s="80">
        <v>92400000</v>
      </c>
      <c r="E95" s="81">
        <v>42359899.990000002</v>
      </c>
      <c r="F95" s="80">
        <f t="shared" si="6"/>
        <v>91.688095216450222</v>
      </c>
      <c r="G95" s="73">
        <f t="shared" si="7"/>
        <v>-3840100.0099999979</v>
      </c>
      <c r="H95" s="74" t="s">
        <v>280</v>
      </c>
      <c r="I95" s="76" t="s">
        <v>290</v>
      </c>
    </row>
    <row r="96" spans="1:9" ht="22.5" x14ac:dyDescent="0.2">
      <c r="A96" s="78" t="s">
        <v>156</v>
      </c>
      <c r="B96" s="79" t="s">
        <v>66</v>
      </c>
      <c r="C96" s="80">
        <v>7086000</v>
      </c>
      <c r="D96" s="80">
        <v>14172000</v>
      </c>
      <c r="E96" s="81">
        <v>6685000</v>
      </c>
      <c r="F96" s="80">
        <f t="shared" si="6"/>
        <v>94.340953993790578</v>
      </c>
      <c r="G96" s="73">
        <f t="shared" si="7"/>
        <v>-401000</v>
      </c>
      <c r="H96" s="74" t="s">
        <v>280</v>
      </c>
      <c r="I96" s="76" t="s">
        <v>290</v>
      </c>
    </row>
    <row r="97" spans="1:9" ht="45" x14ac:dyDescent="0.2">
      <c r="A97" s="78" t="s">
        <v>157</v>
      </c>
      <c r="B97" s="79" t="s">
        <v>66</v>
      </c>
      <c r="C97" s="80">
        <v>12528000</v>
      </c>
      <c r="D97" s="80">
        <v>25056000</v>
      </c>
      <c r="E97" s="81">
        <v>7540000</v>
      </c>
      <c r="F97" s="80">
        <f t="shared" si="6"/>
        <v>60.185185185185183</v>
      </c>
      <c r="G97" s="73">
        <f t="shared" si="7"/>
        <v>-4988000</v>
      </c>
      <c r="H97" s="74">
        <v>99</v>
      </c>
      <c r="I97" s="76" t="s">
        <v>350</v>
      </c>
    </row>
    <row r="98" spans="1:9" ht="22.5" x14ac:dyDescent="0.2">
      <c r="A98" s="78" t="s">
        <v>158</v>
      </c>
      <c r="B98" s="79" t="s">
        <v>66</v>
      </c>
      <c r="C98" s="80">
        <v>2444000</v>
      </c>
      <c r="D98" s="80">
        <v>4888000</v>
      </c>
      <c r="E98" s="81">
        <v>2216908</v>
      </c>
      <c r="F98" s="80">
        <f t="shared" si="6"/>
        <v>90.708183306055645</v>
      </c>
      <c r="G98" s="73">
        <f t="shared" si="7"/>
        <v>-227092</v>
      </c>
      <c r="H98" s="74" t="s">
        <v>280</v>
      </c>
      <c r="I98" s="76" t="s">
        <v>290</v>
      </c>
    </row>
    <row r="99" spans="1:9" ht="22.5" x14ac:dyDescent="0.2">
      <c r="A99" s="78" t="s">
        <v>159</v>
      </c>
      <c r="B99" s="79" t="s">
        <v>66</v>
      </c>
      <c r="C99" s="80">
        <v>357200</v>
      </c>
      <c r="D99" s="80">
        <v>714400</v>
      </c>
      <c r="E99" s="81">
        <v>269284</v>
      </c>
      <c r="F99" s="80">
        <f t="shared" si="6"/>
        <v>75.387458006718916</v>
      </c>
      <c r="G99" s="73">
        <f t="shared" si="7"/>
        <v>-87916</v>
      </c>
      <c r="H99" s="74" t="s">
        <v>280</v>
      </c>
      <c r="I99" s="76" t="s">
        <v>290</v>
      </c>
    </row>
    <row r="100" spans="1:9" ht="45" x14ac:dyDescent="0.2">
      <c r="A100" s="78" t="s">
        <v>160</v>
      </c>
      <c r="B100" s="79" t="s">
        <v>66</v>
      </c>
      <c r="C100" s="80">
        <v>800000</v>
      </c>
      <c r="D100" s="80">
        <v>1600000</v>
      </c>
      <c r="E100" s="81">
        <v>699939.9</v>
      </c>
      <c r="F100" s="80">
        <f t="shared" si="6"/>
        <v>87.49248750000001</v>
      </c>
      <c r="G100" s="73">
        <f t="shared" si="7"/>
        <v>-100060.09999999998</v>
      </c>
      <c r="H100" s="74">
        <v>99</v>
      </c>
      <c r="I100" s="76" t="s">
        <v>351</v>
      </c>
    </row>
    <row r="101" spans="1:9" ht="33.75" x14ac:dyDescent="0.2">
      <c r="A101" s="78" t="s">
        <v>161</v>
      </c>
      <c r="B101" s="79" t="s">
        <v>66</v>
      </c>
      <c r="C101" s="80">
        <v>200000</v>
      </c>
      <c r="D101" s="80">
        <v>400000</v>
      </c>
      <c r="E101" s="81" t="s">
        <v>26</v>
      </c>
      <c r="F101" s="80" t="str">
        <f t="shared" si="6"/>
        <v>-</v>
      </c>
      <c r="G101" s="73">
        <f t="shared" si="7"/>
        <v>-200000</v>
      </c>
      <c r="H101" s="106">
        <v>99</v>
      </c>
      <c r="I101" s="70" t="s">
        <v>363</v>
      </c>
    </row>
    <row r="102" spans="1:9" ht="22.5" x14ac:dyDescent="0.2">
      <c r="A102" s="78" t="s">
        <v>162</v>
      </c>
      <c r="B102" s="79" t="s">
        <v>66</v>
      </c>
      <c r="C102" s="80">
        <v>1300000</v>
      </c>
      <c r="D102" s="80">
        <v>2600000</v>
      </c>
      <c r="E102" s="81">
        <v>631440.77</v>
      </c>
      <c r="F102" s="80">
        <f t="shared" si="6"/>
        <v>48.572366923076927</v>
      </c>
      <c r="G102" s="73">
        <f t="shared" si="7"/>
        <v>-668559.23</v>
      </c>
      <c r="H102" s="74" t="s">
        <v>280</v>
      </c>
      <c r="I102" s="76" t="s">
        <v>290</v>
      </c>
    </row>
    <row r="103" spans="1:9" ht="22.5" x14ac:dyDescent="0.2">
      <c r="A103" s="78" t="s">
        <v>163</v>
      </c>
      <c r="B103" s="79" t="s">
        <v>66</v>
      </c>
      <c r="C103" s="80">
        <v>33679200</v>
      </c>
      <c r="D103" s="80">
        <v>67358400</v>
      </c>
      <c r="E103" s="81">
        <v>31735415.690000001</v>
      </c>
      <c r="F103" s="80">
        <f t="shared" si="6"/>
        <v>94.228531823796288</v>
      </c>
      <c r="G103" s="73">
        <f t="shared" si="7"/>
        <v>-1943784.3099999987</v>
      </c>
      <c r="H103" s="74">
        <v>99</v>
      </c>
      <c r="I103" s="76" t="s">
        <v>352</v>
      </c>
    </row>
    <row r="104" spans="1:9" ht="101.25" x14ac:dyDescent="0.2">
      <c r="A104" s="78" t="s">
        <v>164</v>
      </c>
      <c r="B104" s="79" t="s">
        <v>66</v>
      </c>
      <c r="C104" s="80">
        <v>2000000</v>
      </c>
      <c r="D104" s="80">
        <v>4000000</v>
      </c>
      <c r="E104" s="81" t="s">
        <v>26</v>
      </c>
      <c r="F104" s="80" t="str">
        <f t="shared" si="6"/>
        <v>-</v>
      </c>
      <c r="G104" s="73">
        <f t="shared" si="7"/>
        <v>-2000000</v>
      </c>
      <c r="H104" s="97">
        <v>99</v>
      </c>
      <c r="I104" s="85" t="s">
        <v>292</v>
      </c>
    </row>
    <row r="105" spans="1:9" ht="123.75" x14ac:dyDescent="0.2">
      <c r="A105" s="78" t="s">
        <v>165</v>
      </c>
      <c r="B105" s="79" t="s">
        <v>66</v>
      </c>
      <c r="C105" s="80">
        <v>1000000</v>
      </c>
      <c r="D105" s="80">
        <v>2000000</v>
      </c>
      <c r="E105" s="81" t="s">
        <v>26</v>
      </c>
      <c r="F105" s="80" t="str">
        <f t="shared" si="6"/>
        <v>-</v>
      </c>
      <c r="G105" s="73">
        <f t="shared" si="7"/>
        <v>-1000000</v>
      </c>
      <c r="H105" s="97" t="s">
        <v>286</v>
      </c>
      <c r="I105" s="85" t="s">
        <v>293</v>
      </c>
    </row>
    <row r="106" spans="1:9" ht="112.5" x14ac:dyDescent="0.2">
      <c r="A106" s="78" t="s">
        <v>166</v>
      </c>
      <c r="B106" s="79" t="s">
        <v>66</v>
      </c>
      <c r="C106" s="80">
        <v>9313000</v>
      </c>
      <c r="D106" s="80">
        <v>18626000</v>
      </c>
      <c r="E106" s="81">
        <v>5580045.1500000004</v>
      </c>
      <c r="F106" s="80">
        <f t="shared" si="6"/>
        <v>59.916730913776448</v>
      </c>
      <c r="G106" s="73">
        <f t="shared" si="7"/>
        <v>-3732954.8499999996</v>
      </c>
      <c r="H106" s="97">
        <v>99</v>
      </c>
      <c r="I106" s="85" t="s">
        <v>294</v>
      </c>
    </row>
    <row r="107" spans="1:9" ht="90" x14ac:dyDescent="0.2">
      <c r="A107" s="78" t="s">
        <v>167</v>
      </c>
      <c r="B107" s="79" t="s">
        <v>66</v>
      </c>
      <c r="C107" s="80">
        <v>3731060</v>
      </c>
      <c r="D107" s="80">
        <v>7462120</v>
      </c>
      <c r="E107" s="81">
        <v>3543343.77</v>
      </c>
      <c r="F107" s="80">
        <f t="shared" si="6"/>
        <v>94.968823069047403</v>
      </c>
      <c r="G107" s="73">
        <f t="shared" si="7"/>
        <v>-187716.22999999998</v>
      </c>
      <c r="H107" s="97">
        <v>99</v>
      </c>
      <c r="I107" s="85" t="s">
        <v>295</v>
      </c>
    </row>
    <row r="108" spans="1:9" ht="22.5" x14ac:dyDescent="0.2">
      <c r="A108" s="78" t="s">
        <v>168</v>
      </c>
      <c r="B108" s="79" t="s">
        <v>66</v>
      </c>
      <c r="C108" s="80">
        <v>2789400</v>
      </c>
      <c r="D108" s="80">
        <v>5578800</v>
      </c>
      <c r="E108" s="81">
        <v>2487375</v>
      </c>
      <c r="F108" s="80">
        <f t="shared" si="6"/>
        <v>89.172402667240263</v>
      </c>
      <c r="G108" s="73">
        <f t="shared" si="7"/>
        <v>-302025</v>
      </c>
      <c r="H108" s="97" t="s">
        <v>284</v>
      </c>
      <c r="I108" s="98" t="s">
        <v>285</v>
      </c>
    </row>
    <row r="109" spans="1:9" ht="90" x14ac:dyDescent="0.2">
      <c r="A109" s="78" t="s">
        <v>169</v>
      </c>
      <c r="B109" s="79" t="s">
        <v>66</v>
      </c>
      <c r="C109" s="80">
        <v>5000000</v>
      </c>
      <c r="D109" s="80">
        <v>10000000</v>
      </c>
      <c r="E109" s="81" t="s">
        <v>26</v>
      </c>
      <c r="F109" s="80" t="str">
        <f t="shared" si="6"/>
        <v>-</v>
      </c>
      <c r="G109" s="73">
        <f t="shared" si="7"/>
        <v>-5000000</v>
      </c>
      <c r="H109" s="97">
        <v>99</v>
      </c>
      <c r="I109" s="85" t="s">
        <v>296</v>
      </c>
    </row>
    <row r="110" spans="1:9" ht="67.5" x14ac:dyDescent="0.2">
      <c r="A110" s="78" t="s">
        <v>170</v>
      </c>
      <c r="B110" s="79" t="s">
        <v>66</v>
      </c>
      <c r="C110" s="80">
        <v>77169862.989999995</v>
      </c>
      <c r="D110" s="80">
        <v>154339725.97999999</v>
      </c>
      <c r="E110" s="81">
        <v>31404511.329999998</v>
      </c>
      <c r="F110" s="80">
        <f t="shared" si="6"/>
        <v>40.695305282671725</v>
      </c>
      <c r="G110" s="73">
        <f t="shared" si="7"/>
        <v>-45765351.659999996</v>
      </c>
      <c r="H110" s="93" t="s">
        <v>286</v>
      </c>
      <c r="I110" s="100" t="s">
        <v>311</v>
      </c>
    </row>
    <row r="111" spans="1:9" ht="33.75" x14ac:dyDescent="0.2">
      <c r="A111" s="78" t="s">
        <v>171</v>
      </c>
      <c r="B111" s="79" t="s">
        <v>66</v>
      </c>
      <c r="C111" s="80">
        <v>3110139959.8299999</v>
      </c>
      <c r="D111" s="80">
        <v>6220279919.6599998</v>
      </c>
      <c r="E111" s="81">
        <v>2856753593.25</v>
      </c>
      <c r="F111" s="80">
        <f t="shared" si="6"/>
        <v>91.852895051261612</v>
      </c>
      <c r="G111" s="73">
        <f t="shared" si="7"/>
        <v>-253386366.57999992</v>
      </c>
      <c r="H111" s="93" t="s">
        <v>270</v>
      </c>
      <c r="I111" s="96" t="s">
        <v>271</v>
      </c>
    </row>
    <row r="112" spans="1:9" ht="22.5" x14ac:dyDescent="0.2">
      <c r="A112" s="78" t="s">
        <v>172</v>
      </c>
      <c r="B112" s="79" t="s">
        <v>66</v>
      </c>
      <c r="C112" s="80">
        <v>57283845</v>
      </c>
      <c r="D112" s="80">
        <v>114567690</v>
      </c>
      <c r="E112" s="81">
        <v>37925296.259999998</v>
      </c>
      <c r="F112" s="80">
        <f t="shared" si="6"/>
        <v>66.205919417594956</v>
      </c>
      <c r="G112" s="73">
        <f t="shared" si="7"/>
        <v>-19358548.740000002</v>
      </c>
      <c r="H112" s="84" t="s">
        <v>280</v>
      </c>
      <c r="I112" s="61" t="s">
        <v>290</v>
      </c>
    </row>
    <row r="113" spans="1:9" ht="22.5" x14ac:dyDescent="0.2">
      <c r="A113" s="78" t="s">
        <v>173</v>
      </c>
      <c r="B113" s="79" t="s">
        <v>66</v>
      </c>
      <c r="C113" s="80">
        <v>481984180</v>
      </c>
      <c r="D113" s="80">
        <v>963968360</v>
      </c>
      <c r="E113" s="81">
        <v>436322452.19</v>
      </c>
      <c r="F113" s="80">
        <f t="shared" si="6"/>
        <v>90.526301545830819</v>
      </c>
      <c r="G113" s="73">
        <f t="shared" si="7"/>
        <v>-45661727.810000002</v>
      </c>
      <c r="H113" s="84" t="s">
        <v>284</v>
      </c>
      <c r="I113" s="61" t="s">
        <v>298</v>
      </c>
    </row>
    <row r="114" spans="1:9" ht="12.75" x14ac:dyDescent="0.2">
      <c r="A114" s="78" t="s">
        <v>174</v>
      </c>
      <c r="B114" s="79" t="s">
        <v>66</v>
      </c>
      <c r="C114" s="80">
        <v>90000000</v>
      </c>
      <c r="D114" s="80">
        <v>180000000</v>
      </c>
      <c r="E114" s="81">
        <v>85196826.269999996</v>
      </c>
      <c r="F114" s="80">
        <f t="shared" si="6"/>
        <v>94.663140299999995</v>
      </c>
      <c r="G114" s="73">
        <f t="shared" si="7"/>
        <v>-4803173.7300000042</v>
      </c>
      <c r="H114" s="84" t="s">
        <v>270</v>
      </c>
      <c r="I114" s="61" t="s">
        <v>291</v>
      </c>
    </row>
    <row r="115" spans="1:9" ht="22.5" x14ac:dyDescent="0.2">
      <c r="A115" s="78" t="s">
        <v>175</v>
      </c>
      <c r="B115" s="79" t="s">
        <v>66</v>
      </c>
      <c r="C115" s="80">
        <v>55328200</v>
      </c>
      <c r="D115" s="80">
        <v>110656400</v>
      </c>
      <c r="E115" s="81">
        <v>52504727.950000003</v>
      </c>
      <c r="F115" s="80">
        <f t="shared" si="6"/>
        <v>94.896866245422771</v>
      </c>
      <c r="G115" s="73">
        <f t="shared" si="7"/>
        <v>-2823472.049999997</v>
      </c>
      <c r="H115" s="84" t="s">
        <v>284</v>
      </c>
      <c r="I115" s="61" t="s">
        <v>298</v>
      </c>
    </row>
    <row r="116" spans="1:9" ht="12.75" x14ac:dyDescent="0.2">
      <c r="A116" s="78" t="s">
        <v>176</v>
      </c>
      <c r="B116" s="79" t="s">
        <v>66</v>
      </c>
      <c r="C116" s="80">
        <v>91458886.159999996</v>
      </c>
      <c r="D116" s="80">
        <v>182917772.31999999</v>
      </c>
      <c r="E116" s="81">
        <v>83154971.390000001</v>
      </c>
      <c r="F116" s="80">
        <f t="shared" ref="F116:F140" si="8">IF(E116="-","-",(IF(OR(C116=0,C116="-"),"-",E116/C116*100)))</f>
        <v>90.920603651926228</v>
      </c>
      <c r="G116" s="73">
        <f t="shared" ref="G116:G140" si="9">IF(C116=E116,"-",IF(E116="-",0,E116)-IF(C116="-",0,C116))</f>
        <v>-8303914.7699999958</v>
      </c>
      <c r="H116" s="55" t="s">
        <v>286</v>
      </c>
      <c r="I116" s="56" t="s">
        <v>297</v>
      </c>
    </row>
    <row r="117" spans="1:9" ht="371.25" customHeight="1" x14ac:dyDescent="0.2">
      <c r="A117" s="78" t="s">
        <v>177</v>
      </c>
      <c r="B117" s="79" t="s">
        <v>66</v>
      </c>
      <c r="C117" s="80">
        <v>131730340</v>
      </c>
      <c r="D117" s="80">
        <v>263460680</v>
      </c>
      <c r="E117" s="81">
        <v>74922717.409999996</v>
      </c>
      <c r="F117" s="80">
        <f t="shared" si="8"/>
        <v>56.875824817578092</v>
      </c>
      <c r="G117" s="73">
        <f t="shared" si="9"/>
        <v>-56807622.590000004</v>
      </c>
      <c r="H117" s="55" t="s">
        <v>286</v>
      </c>
      <c r="I117" s="56" t="s">
        <v>299</v>
      </c>
    </row>
    <row r="118" spans="1:9" ht="123.75" x14ac:dyDescent="0.2">
      <c r="A118" s="78" t="s">
        <v>178</v>
      </c>
      <c r="B118" s="79" t="s">
        <v>66</v>
      </c>
      <c r="C118" s="80">
        <v>208806856.25</v>
      </c>
      <c r="D118" s="80">
        <v>417613712.5</v>
      </c>
      <c r="E118" s="81">
        <v>198212328.19999999</v>
      </c>
      <c r="F118" s="80">
        <f t="shared" si="8"/>
        <v>94.926158920128842</v>
      </c>
      <c r="G118" s="73">
        <f t="shared" si="9"/>
        <v>-10594528.050000012</v>
      </c>
      <c r="H118" s="55" t="s">
        <v>286</v>
      </c>
      <c r="I118" s="56" t="s">
        <v>300</v>
      </c>
    </row>
    <row r="119" spans="1:9" ht="360" x14ac:dyDescent="0.2">
      <c r="A119" s="78" t="s">
        <v>179</v>
      </c>
      <c r="B119" s="79" t="s">
        <v>66</v>
      </c>
      <c r="C119" s="80">
        <v>116117360</v>
      </c>
      <c r="D119" s="80">
        <v>232234720</v>
      </c>
      <c r="E119" s="81">
        <v>89986555.569999993</v>
      </c>
      <c r="F119" s="80">
        <f t="shared" si="8"/>
        <v>77.49621208232773</v>
      </c>
      <c r="G119" s="73">
        <f t="shared" si="9"/>
        <v>-26130804.430000007</v>
      </c>
      <c r="H119" s="55" t="s">
        <v>286</v>
      </c>
      <c r="I119" s="56" t="s">
        <v>301</v>
      </c>
    </row>
    <row r="120" spans="1:9" ht="22.5" x14ac:dyDescent="0.2">
      <c r="A120" s="78" t="s">
        <v>180</v>
      </c>
      <c r="B120" s="79" t="s">
        <v>66</v>
      </c>
      <c r="C120" s="80">
        <v>79700814.730000004</v>
      </c>
      <c r="D120" s="80">
        <v>159401629.46000001</v>
      </c>
      <c r="E120" s="81">
        <v>72876196.459999993</v>
      </c>
      <c r="F120" s="80">
        <f t="shared" si="8"/>
        <v>91.437203881642162</v>
      </c>
      <c r="G120" s="73">
        <f t="shared" si="9"/>
        <v>-6824618.2700000107</v>
      </c>
      <c r="H120" s="55" t="s">
        <v>280</v>
      </c>
      <c r="I120" s="56" t="s">
        <v>290</v>
      </c>
    </row>
    <row r="121" spans="1:9" ht="405" x14ac:dyDescent="0.2">
      <c r="A121" s="78" t="s">
        <v>181</v>
      </c>
      <c r="B121" s="79" t="s">
        <v>66</v>
      </c>
      <c r="C121" s="80">
        <v>1956256000</v>
      </c>
      <c r="D121" s="80">
        <v>3912512000</v>
      </c>
      <c r="E121" s="81">
        <v>1836695014.9400001</v>
      </c>
      <c r="F121" s="80">
        <f t="shared" si="8"/>
        <v>93.888275099986913</v>
      </c>
      <c r="G121" s="73">
        <f t="shared" si="9"/>
        <v>-119560985.05999994</v>
      </c>
      <c r="H121" s="55" t="s">
        <v>286</v>
      </c>
      <c r="I121" s="56" t="s">
        <v>302</v>
      </c>
    </row>
    <row r="122" spans="1:9" ht="22.5" x14ac:dyDescent="0.2">
      <c r="A122" s="78" t="s">
        <v>182</v>
      </c>
      <c r="B122" s="79" t="s">
        <v>66</v>
      </c>
      <c r="C122" s="80">
        <v>40331000</v>
      </c>
      <c r="D122" s="80">
        <v>80662000</v>
      </c>
      <c r="E122" s="81">
        <v>38170748.350000001</v>
      </c>
      <c r="F122" s="80">
        <f t="shared" si="8"/>
        <v>94.643694304629207</v>
      </c>
      <c r="G122" s="73">
        <f t="shared" si="9"/>
        <v>-2160251.6499999985</v>
      </c>
      <c r="H122" s="55" t="s">
        <v>280</v>
      </c>
      <c r="I122" s="62" t="s">
        <v>290</v>
      </c>
    </row>
    <row r="123" spans="1:9" ht="247.5" x14ac:dyDescent="0.2">
      <c r="A123" s="78" t="s">
        <v>183</v>
      </c>
      <c r="B123" s="79" t="s">
        <v>66</v>
      </c>
      <c r="C123" s="80">
        <v>107136420</v>
      </c>
      <c r="D123" s="80">
        <v>214272840</v>
      </c>
      <c r="E123" s="81">
        <v>91021686.609999999</v>
      </c>
      <c r="F123" s="80">
        <f t="shared" si="8"/>
        <v>84.958678486736815</v>
      </c>
      <c r="G123" s="73">
        <f t="shared" si="9"/>
        <v>-16114733.390000001</v>
      </c>
      <c r="H123" s="57" t="s">
        <v>286</v>
      </c>
      <c r="I123" s="63" t="s">
        <v>303</v>
      </c>
    </row>
    <row r="124" spans="1:9" ht="247.5" x14ac:dyDescent="0.2">
      <c r="A124" s="78" t="s">
        <v>184</v>
      </c>
      <c r="B124" s="79" t="s">
        <v>66</v>
      </c>
      <c r="C124" s="80">
        <v>113585690</v>
      </c>
      <c r="D124" s="80">
        <v>227171380</v>
      </c>
      <c r="E124" s="81">
        <v>80242645.590000004</v>
      </c>
      <c r="F124" s="80">
        <f t="shared" si="8"/>
        <v>70.645030716457342</v>
      </c>
      <c r="G124" s="73">
        <f t="shared" si="9"/>
        <v>-33343044.409999996</v>
      </c>
      <c r="H124" s="57" t="s">
        <v>286</v>
      </c>
      <c r="I124" s="64" t="s">
        <v>304</v>
      </c>
    </row>
    <row r="125" spans="1:9" ht="22.5" x14ac:dyDescent="0.2">
      <c r="A125" s="78" t="s">
        <v>185</v>
      </c>
      <c r="B125" s="79" t="s">
        <v>66</v>
      </c>
      <c r="C125" s="80">
        <v>85247000</v>
      </c>
      <c r="D125" s="80">
        <v>170494000</v>
      </c>
      <c r="E125" s="81">
        <v>78402293.829999998</v>
      </c>
      <c r="F125" s="80">
        <f t="shared" si="8"/>
        <v>91.970736600701485</v>
      </c>
      <c r="G125" s="73">
        <f t="shared" si="9"/>
        <v>-6844706.1700000018</v>
      </c>
      <c r="H125" s="55" t="s">
        <v>280</v>
      </c>
      <c r="I125" s="65" t="s">
        <v>290</v>
      </c>
    </row>
    <row r="126" spans="1:9" ht="22.5" x14ac:dyDescent="0.2">
      <c r="A126" s="78" t="s">
        <v>186</v>
      </c>
      <c r="B126" s="79" t="s">
        <v>66</v>
      </c>
      <c r="C126" s="80">
        <v>23975180</v>
      </c>
      <c r="D126" s="80">
        <v>47950360</v>
      </c>
      <c r="E126" s="81">
        <v>20956677.719999999</v>
      </c>
      <c r="F126" s="80">
        <f t="shared" si="8"/>
        <v>87.409886891360145</v>
      </c>
      <c r="G126" s="73">
        <f t="shared" si="9"/>
        <v>-3018502.2800000012</v>
      </c>
      <c r="H126" s="55" t="s">
        <v>280</v>
      </c>
      <c r="I126" s="66" t="s">
        <v>290</v>
      </c>
    </row>
    <row r="127" spans="1:9" ht="123.75" x14ac:dyDescent="0.2">
      <c r="A127" s="78" t="s">
        <v>187</v>
      </c>
      <c r="B127" s="79" t="s">
        <v>66</v>
      </c>
      <c r="C127" s="80">
        <v>248116200</v>
      </c>
      <c r="D127" s="80">
        <v>496232400</v>
      </c>
      <c r="E127" s="81">
        <v>207137617.31999999</v>
      </c>
      <c r="F127" s="80">
        <f t="shared" si="8"/>
        <v>83.484116442215381</v>
      </c>
      <c r="G127" s="73">
        <f t="shared" si="9"/>
        <v>-40978582.680000007</v>
      </c>
      <c r="H127" s="90">
        <v>99</v>
      </c>
      <c r="I127" s="54" t="s">
        <v>305</v>
      </c>
    </row>
    <row r="128" spans="1:9" ht="22.5" x14ac:dyDescent="0.2">
      <c r="A128" s="78" t="s">
        <v>188</v>
      </c>
      <c r="B128" s="79" t="s">
        <v>66</v>
      </c>
      <c r="C128" s="80">
        <v>2290147</v>
      </c>
      <c r="D128" s="80">
        <v>4580294</v>
      </c>
      <c r="E128" s="81">
        <v>122563.52</v>
      </c>
      <c r="F128" s="80">
        <f t="shared" si="8"/>
        <v>5.3517752353888204</v>
      </c>
      <c r="G128" s="73">
        <f t="shared" si="9"/>
        <v>-2167583.48</v>
      </c>
      <c r="H128" s="74" t="s">
        <v>272</v>
      </c>
      <c r="I128" s="101" t="s">
        <v>306</v>
      </c>
    </row>
    <row r="129" spans="1:9" ht="56.25" x14ac:dyDescent="0.2">
      <c r="A129" s="78" t="s">
        <v>189</v>
      </c>
      <c r="B129" s="79" t="s">
        <v>66</v>
      </c>
      <c r="C129" s="80">
        <v>471410700</v>
      </c>
      <c r="D129" s="80">
        <v>942821400</v>
      </c>
      <c r="E129" s="81">
        <v>447530685.50999999</v>
      </c>
      <c r="F129" s="80">
        <f t="shared" si="8"/>
        <v>94.934350346735869</v>
      </c>
      <c r="G129" s="73">
        <f t="shared" si="9"/>
        <v>-23880014.49000001</v>
      </c>
      <c r="H129" s="93" t="s">
        <v>286</v>
      </c>
      <c r="I129" s="100" t="s">
        <v>312</v>
      </c>
    </row>
    <row r="130" spans="1:9" ht="22.5" x14ac:dyDescent="0.2">
      <c r="A130" s="78" t="s">
        <v>190</v>
      </c>
      <c r="B130" s="79" t="s">
        <v>66</v>
      </c>
      <c r="C130" s="80">
        <v>360241450</v>
      </c>
      <c r="D130" s="80">
        <v>720482900</v>
      </c>
      <c r="E130" s="81">
        <v>250556450</v>
      </c>
      <c r="F130" s="80">
        <f t="shared" si="8"/>
        <v>69.552365503747566</v>
      </c>
      <c r="G130" s="73">
        <f t="shared" si="9"/>
        <v>-109685000</v>
      </c>
      <c r="H130" s="84" t="s">
        <v>284</v>
      </c>
      <c r="I130" s="67" t="s">
        <v>307</v>
      </c>
    </row>
    <row r="131" spans="1:9" ht="45" x14ac:dyDescent="0.2">
      <c r="A131" s="78" t="s">
        <v>191</v>
      </c>
      <c r="B131" s="79" t="s">
        <v>66</v>
      </c>
      <c r="C131" s="80">
        <v>356696873.05000001</v>
      </c>
      <c r="D131" s="80">
        <v>713393746.10000002</v>
      </c>
      <c r="E131" s="81">
        <v>292547977.12</v>
      </c>
      <c r="F131" s="80">
        <f t="shared" si="8"/>
        <v>82.015851335762079</v>
      </c>
      <c r="G131" s="73">
        <f t="shared" si="9"/>
        <v>-64148895.930000007</v>
      </c>
      <c r="H131" s="93" t="s">
        <v>274</v>
      </c>
      <c r="I131" s="96" t="s">
        <v>275</v>
      </c>
    </row>
    <row r="132" spans="1:9" ht="12.75" x14ac:dyDescent="0.2">
      <c r="A132" s="78" t="s">
        <v>192</v>
      </c>
      <c r="B132" s="79" t="s">
        <v>66</v>
      </c>
      <c r="C132" s="80">
        <v>6266660</v>
      </c>
      <c r="D132" s="80">
        <v>12533320</v>
      </c>
      <c r="E132" s="81">
        <v>5756310</v>
      </c>
      <c r="F132" s="80">
        <f t="shared" si="8"/>
        <v>91.856108357562078</v>
      </c>
      <c r="G132" s="73">
        <f t="shared" si="9"/>
        <v>-510350</v>
      </c>
      <c r="H132" s="102" t="s">
        <v>278</v>
      </c>
      <c r="I132" s="96" t="s">
        <v>291</v>
      </c>
    </row>
    <row r="133" spans="1:9" ht="12.75" x14ac:dyDescent="0.2">
      <c r="A133" s="78" t="s">
        <v>193</v>
      </c>
      <c r="B133" s="79" t="s">
        <v>66</v>
      </c>
      <c r="C133" s="80">
        <v>14189791</v>
      </c>
      <c r="D133" s="80">
        <v>28379582</v>
      </c>
      <c r="E133" s="81">
        <v>12656208</v>
      </c>
      <c r="F133" s="80">
        <f t="shared" si="8"/>
        <v>89.192349626573076</v>
      </c>
      <c r="G133" s="73">
        <f t="shared" si="9"/>
        <v>-1533583</v>
      </c>
      <c r="H133" s="102" t="s">
        <v>278</v>
      </c>
      <c r="I133" s="96" t="s">
        <v>291</v>
      </c>
    </row>
    <row r="134" spans="1:9" ht="33.75" x14ac:dyDescent="0.2">
      <c r="A134" s="78" t="s">
        <v>194</v>
      </c>
      <c r="B134" s="79" t="s">
        <v>66</v>
      </c>
      <c r="C134" s="80">
        <v>164230560.55000001</v>
      </c>
      <c r="D134" s="80">
        <v>328461121.10000002</v>
      </c>
      <c r="E134" s="81" t="s">
        <v>26</v>
      </c>
      <c r="F134" s="80" t="str">
        <f t="shared" si="8"/>
        <v>-</v>
      </c>
      <c r="G134" s="73">
        <f t="shared" si="9"/>
        <v>-164230560.55000001</v>
      </c>
      <c r="H134" s="74" t="s">
        <v>288</v>
      </c>
      <c r="I134" s="71" t="s">
        <v>313</v>
      </c>
    </row>
    <row r="135" spans="1:9" ht="33.75" x14ac:dyDescent="0.2">
      <c r="A135" s="78" t="s">
        <v>195</v>
      </c>
      <c r="B135" s="79" t="s">
        <v>66</v>
      </c>
      <c r="C135" s="80">
        <v>99681790.530000001</v>
      </c>
      <c r="D135" s="80">
        <v>199363581.06</v>
      </c>
      <c r="E135" s="81" t="s">
        <v>26</v>
      </c>
      <c r="F135" s="80" t="str">
        <f t="shared" si="8"/>
        <v>-</v>
      </c>
      <c r="G135" s="73">
        <f t="shared" si="9"/>
        <v>-99681790.530000001</v>
      </c>
      <c r="H135" s="74" t="s">
        <v>288</v>
      </c>
      <c r="I135" s="71" t="s">
        <v>313</v>
      </c>
    </row>
    <row r="136" spans="1:9" ht="56.25" x14ac:dyDescent="0.2">
      <c r="A136" s="78" t="s">
        <v>196</v>
      </c>
      <c r="B136" s="79" t="s">
        <v>66</v>
      </c>
      <c r="C136" s="80">
        <v>2059000</v>
      </c>
      <c r="D136" s="80">
        <v>4118000</v>
      </c>
      <c r="E136" s="81">
        <v>1553210.4</v>
      </c>
      <c r="F136" s="80">
        <f t="shared" si="8"/>
        <v>75.435182127246236</v>
      </c>
      <c r="G136" s="73">
        <f t="shared" si="9"/>
        <v>-505789.60000000009</v>
      </c>
      <c r="H136" s="103" t="s">
        <v>360</v>
      </c>
      <c r="I136" s="104" t="s">
        <v>361</v>
      </c>
    </row>
    <row r="137" spans="1:9" ht="12.75" x14ac:dyDescent="0.2">
      <c r="A137" s="78" t="s">
        <v>197</v>
      </c>
      <c r="B137" s="79" t="s">
        <v>66</v>
      </c>
      <c r="C137" s="80">
        <v>5000000</v>
      </c>
      <c r="D137" s="80">
        <v>10000000</v>
      </c>
      <c r="E137" s="81" t="s">
        <v>26</v>
      </c>
      <c r="F137" s="80" t="str">
        <f t="shared" si="8"/>
        <v>-</v>
      </c>
      <c r="G137" s="73">
        <f t="shared" si="9"/>
        <v>-5000000</v>
      </c>
      <c r="H137" s="103" t="s">
        <v>286</v>
      </c>
      <c r="I137" s="104" t="s">
        <v>297</v>
      </c>
    </row>
    <row r="138" spans="1:9" ht="12.75" x14ac:dyDescent="0.2">
      <c r="A138" s="78" t="s">
        <v>198</v>
      </c>
      <c r="B138" s="79" t="s">
        <v>66</v>
      </c>
      <c r="C138" s="80">
        <v>50000</v>
      </c>
      <c r="D138" s="80">
        <v>100000</v>
      </c>
      <c r="E138" s="81" t="s">
        <v>26</v>
      </c>
      <c r="F138" s="80" t="str">
        <f t="shared" si="8"/>
        <v>-</v>
      </c>
      <c r="G138" s="73">
        <f t="shared" si="9"/>
        <v>-50000</v>
      </c>
      <c r="H138" s="103" t="s">
        <v>286</v>
      </c>
      <c r="I138" s="104" t="s">
        <v>297</v>
      </c>
    </row>
    <row r="139" spans="1:9" ht="12.75" x14ac:dyDescent="0.2">
      <c r="A139" s="78" t="s">
        <v>199</v>
      </c>
      <c r="B139" s="79" t="s">
        <v>66</v>
      </c>
      <c r="C139" s="80">
        <v>519000</v>
      </c>
      <c r="D139" s="80">
        <v>1038000</v>
      </c>
      <c r="E139" s="81">
        <v>316000</v>
      </c>
      <c r="F139" s="80">
        <f t="shared" si="8"/>
        <v>60.886319845857415</v>
      </c>
      <c r="G139" s="73">
        <f t="shared" si="9"/>
        <v>-203000</v>
      </c>
      <c r="H139" s="103" t="s">
        <v>286</v>
      </c>
      <c r="I139" s="104" t="s">
        <v>297</v>
      </c>
    </row>
    <row r="140" spans="1:9" ht="43.5" customHeight="1" x14ac:dyDescent="0.2">
      <c r="A140" s="78" t="s">
        <v>200</v>
      </c>
      <c r="B140" s="79" t="s">
        <v>66</v>
      </c>
      <c r="C140" s="80">
        <v>205584300</v>
      </c>
      <c r="D140" s="80">
        <v>411168600</v>
      </c>
      <c r="E140" s="81">
        <v>182870643.13999999</v>
      </c>
      <c r="F140" s="80">
        <f t="shared" si="8"/>
        <v>88.951657855196132</v>
      </c>
      <c r="G140" s="73">
        <f t="shared" si="9"/>
        <v>-22713656.860000014</v>
      </c>
      <c r="H140" s="74" t="s">
        <v>288</v>
      </c>
      <c r="I140" s="71" t="s">
        <v>313</v>
      </c>
    </row>
    <row r="141" spans="1:9" ht="12.75" x14ac:dyDescent="0.2">
      <c r="A141" s="78" t="s">
        <v>201</v>
      </c>
      <c r="B141" s="79" t="s">
        <v>66</v>
      </c>
      <c r="C141" s="80">
        <v>33000000</v>
      </c>
      <c r="D141" s="80">
        <v>66000000</v>
      </c>
      <c r="E141" s="81">
        <v>21010435.719999999</v>
      </c>
      <c r="F141" s="80">
        <f t="shared" ref="F141:F156" si="10">IF(E141="-","-",(IF(OR(C141=0,C141="-"),"-",E141/C141*100)))</f>
        <v>63.667987030303031</v>
      </c>
      <c r="G141" s="73">
        <f t="shared" ref="G141:G156" si="11">IF(C141=E141,"-",IF(E141="-",0,E141)-IF(C141="-",0,C141))</f>
        <v>-11989564.280000001</v>
      </c>
      <c r="H141" s="103" t="s">
        <v>286</v>
      </c>
      <c r="I141" s="104" t="s">
        <v>297</v>
      </c>
    </row>
    <row r="142" spans="1:9" ht="33.75" x14ac:dyDescent="0.2">
      <c r="A142" s="78" t="s">
        <v>202</v>
      </c>
      <c r="B142" s="79" t="s">
        <v>66</v>
      </c>
      <c r="C142" s="80">
        <v>45550020</v>
      </c>
      <c r="D142" s="80">
        <v>91100040</v>
      </c>
      <c r="E142" s="81">
        <v>34723950</v>
      </c>
      <c r="F142" s="80">
        <f t="shared" si="10"/>
        <v>76.23256806473411</v>
      </c>
      <c r="G142" s="73">
        <f t="shared" si="11"/>
        <v>-10826070</v>
      </c>
      <c r="H142" s="74">
        <v>99</v>
      </c>
      <c r="I142" s="76" t="s">
        <v>353</v>
      </c>
    </row>
    <row r="143" spans="1:9" ht="56.25" x14ac:dyDescent="0.2">
      <c r="A143" s="78" t="s">
        <v>203</v>
      </c>
      <c r="B143" s="79" t="s">
        <v>66</v>
      </c>
      <c r="C143" s="80">
        <v>28384800</v>
      </c>
      <c r="D143" s="80">
        <v>56769600</v>
      </c>
      <c r="E143" s="81">
        <v>26603019.77</v>
      </c>
      <c r="F143" s="80">
        <f t="shared" si="10"/>
        <v>93.722766304501008</v>
      </c>
      <c r="G143" s="73">
        <f t="shared" si="11"/>
        <v>-1781780.2300000004</v>
      </c>
      <c r="H143" s="74">
        <v>99</v>
      </c>
      <c r="I143" s="76" t="s">
        <v>354</v>
      </c>
    </row>
    <row r="144" spans="1:9" ht="67.5" x14ac:dyDescent="0.2">
      <c r="A144" s="78" t="s">
        <v>204</v>
      </c>
      <c r="B144" s="79" t="s">
        <v>66</v>
      </c>
      <c r="C144" s="80">
        <v>564610000</v>
      </c>
      <c r="D144" s="80">
        <v>1129220000</v>
      </c>
      <c r="E144" s="81" t="s">
        <v>26</v>
      </c>
      <c r="F144" s="80" t="str">
        <f t="shared" si="10"/>
        <v>-</v>
      </c>
      <c r="G144" s="73">
        <f t="shared" si="11"/>
        <v>-564610000</v>
      </c>
      <c r="H144" s="106">
        <v>99</v>
      </c>
      <c r="I144" s="70" t="s">
        <v>364</v>
      </c>
    </row>
    <row r="145" spans="1:9" ht="45" x14ac:dyDescent="0.2">
      <c r="A145" s="78" t="s">
        <v>205</v>
      </c>
      <c r="B145" s="79" t="s">
        <v>66</v>
      </c>
      <c r="C145" s="80">
        <v>138176100</v>
      </c>
      <c r="D145" s="80">
        <v>276352200</v>
      </c>
      <c r="E145" s="81">
        <v>119836210.81999999</v>
      </c>
      <c r="F145" s="80">
        <f t="shared" si="10"/>
        <v>86.727162526659811</v>
      </c>
      <c r="G145" s="73">
        <f t="shared" si="11"/>
        <v>-18339889.180000007</v>
      </c>
      <c r="H145" s="74">
        <v>99</v>
      </c>
      <c r="I145" s="76" t="s">
        <v>355</v>
      </c>
    </row>
    <row r="146" spans="1:9" ht="67.5" x14ac:dyDescent="0.2">
      <c r="A146" s="78" t="s">
        <v>206</v>
      </c>
      <c r="B146" s="79" t="s">
        <v>66</v>
      </c>
      <c r="C146" s="80">
        <v>59000000</v>
      </c>
      <c r="D146" s="80">
        <v>118000000</v>
      </c>
      <c r="E146" s="81">
        <v>49807670</v>
      </c>
      <c r="F146" s="80">
        <f t="shared" si="10"/>
        <v>84.419779661016946</v>
      </c>
      <c r="G146" s="73">
        <f t="shared" si="11"/>
        <v>-9192330</v>
      </c>
      <c r="H146" s="74">
        <v>99</v>
      </c>
      <c r="I146" s="76" t="s">
        <v>356</v>
      </c>
    </row>
    <row r="147" spans="1:9" ht="22.5" x14ac:dyDescent="0.2">
      <c r="A147" s="78" t="s">
        <v>207</v>
      </c>
      <c r="B147" s="79" t="s">
        <v>66</v>
      </c>
      <c r="C147" s="80">
        <v>17595000</v>
      </c>
      <c r="D147" s="80">
        <v>35190000</v>
      </c>
      <c r="E147" s="81">
        <v>13800000</v>
      </c>
      <c r="F147" s="80">
        <f t="shared" si="10"/>
        <v>78.431372549019613</v>
      </c>
      <c r="G147" s="73">
        <f t="shared" si="11"/>
        <v>-3795000</v>
      </c>
      <c r="H147" s="74">
        <v>15</v>
      </c>
      <c r="I147" s="76" t="s">
        <v>357</v>
      </c>
    </row>
    <row r="148" spans="1:9" ht="22.5" x14ac:dyDescent="0.2">
      <c r="A148" s="78" t="s">
        <v>208</v>
      </c>
      <c r="B148" s="79" t="s">
        <v>66</v>
      </c>
      <c r="C148" s="80">
        <v>8430000</v>
      </c>
      <c r="D148" s="80">
        <v>16860000</v>
      </c>
      <c r="E148" s="81">
        <v>5490000</v>
      </c>
      <c r="F148" s="80">
        <f t="shared" si="10"/>
        <v>65.12455516014235</v>
      </c>
      <c r="G148" s="73">
        <f t="shared" si="11"/>
        <v>-2940000</v>
      </c>
      <c r="H148" s="74">
        <v>15</v>
      </c>
      <c r="I148" s="76" t="s">
        <v>357</v>
      </c>
    </row>
    <row r="149" spans="1:9" ht="22.5" x14ac:dyDescent="0.2">
      <c r="A149" s="78" t="s">
        <v>209</v>
      </c>
      <c r="B149" s="79" t="s">
        <v>66</v>
      </c>
      <c r="C149" s="80">
        <v>38340000</v>
      </c>
      <c r="D149" s="80">
        <v>76680000</v>
      </c>
      <c r="E149" s="81">
        <v>36105000</v>
      </c>
      <c r="F149" s="80">
        <f t="shared" si="10"/>
        <v>94.170579029733958</v>
      </c>
      <c r="G149" s="73">
        <f t="shared" si="11"/>
        <v>-2235000</v>
      </c>
      <c r="H149" s="74">
        <v>15</v>
      </c>
      <c r="I149" s="76" t="s">
        <v>357</v>
      </c>
    </row>
    <row r="150" spans="1:9" ht="22.5" x14ac:dyDescent="0.2">
      <c r="A150" s="78" t="s">
        <v>210</v>
      </c>
      <c r="B150" s="79" t="s">
        <v>66</v>
      </c>
      <c r="C150" s="80">
        <v>219000000</v>
      </c>
      <c r="D150" s="80">
        <v>438000000</v>
      </c>
      <c r="E150" s="81">
        <v>186677437.02000001</v>
      </c>
      <c r="F150" s="80">
        <f t="shared" si="10"/>
        <v>85.240838821917805</v>
      </c>
      <c r="G150" s="73">
        <f t="shared" si="11"/>
        <v>-32322562.979999989</v>
      </c>
      <c r="H150" s="74">
        <v>15</v>
      </c>
      <c r="I150" s="76" t="s">
        <v>357</v>
      </c>
    </row>
    <row r="151" spans="1:9" ht="22.5" x14ac:dyDescent="0.2">
      <c r="A151" s="78" t="s">
        <v>211</v>
      </c>
      <c r="B151" s="79" t="s">
        <v>66</v>
      </c>
      <c r="C151" s="80">
        <v>230263300</v>
      </c>
      <c r="D151" s="80">
        <v>460526600</v>
      </c>
      <c r="E151" s="81">
        <v>212517410.81999999</v>
      </c>
      <c r="F151" s="80">
        <f t="shared" si="10"/>
        <v>92.293218598013667</v>
      </c>
      <c r="G151" s="73">
        <f t="shared" si="11"/>
        <v>-17745889.180000007</v>
      </c>
      <c r="H151" s="74">
        <v>15</v>
      </c>
      <c r="I151" s="76" t="s">
        <v>357</v>
      </c>
    </row>
    <row r="152" spans="1:9" ht="22.5" x14ac:dyDescent="0.2">
      <c r="A152" s="78" t="s">
        <v>212</v>
      </c>
      <c r="B152" s="79" t="s">
        <v>66</v>
      </c>
      <c r="C152" s="80">
        <v>12745100</v>
      </c>
      <c r="D152" s="80">
        <v>25490200</v>
      </c>
      <c r="E152" s="81">
        <v>12085039.07</v>
      </c>
      <c r="F152" s="80">
        <f t="shared" si="10"/>
        <v>94.821061192144427</v>
      </c>
      <c r="G152" s="73">
        <f t="shared" si="11"/>
        <v>-660060.9299999997</v>
      </c>
      <c r="H152" s="74">
        <v>15</v>
      </c>
      <c r="I152" s="76" t="s">
        <v>357</v>
      </c>
    </row>
    <row r="153" spans="1:9" ht="22.5" x14ac:dyDescent="0.2">
      <c r="A153" s="78" t="s">
        <v>213</v>
      </c>
      <c r="B153" s="79" t="s">
        <v>66</v>
      </c>
      <c r="C153" s="80">
        <v>745000</v>
      </c>
      <c r="D153" s="80">
        <v>1490000</v>
      </c>
      <c r="E153" s="81">
        <v>707509.53</v>
      </c>
      <c r="F153" s="80">
        <f t="shared" si="10"/>
        <v>94.967722147651017</v>
      </c>
      <c r="G153" s="73">
        <f t="shared" si="11"/>
        <v>-37490.469999999972</v>
      </c>
      <c r="H153" s="74">
        <v>15</v>
      </c>
      <c r="I153" s="76" t="s">
        <v>357</v>
      </c>
    </row>
    <row r="154" spans="1:9" ht="22.5" x14ac:dyDescent="0.2">
      <c r="A154" s="78" t="s">
        <v>214</v>
      </c>
      <c r="B154" s="79" t="s">
        <v>66</v>
      </c>
      <c r="C154" s="80">
        <v>250000</v>
      </c>
      <c r="D154" s="80">
        <v>500000</v>
      </c>
      <c r="E154" s="81">
        <v>130000</v>
      </c>
      <c r="F154" s="80">
        <f t="shared" si="10"/>
        <v>52</v>
      </c>
      <c r="G154" s="73">
        <f t="shared" si="11"/>
        <v>-120000</v>
      </c>
      <c r="H154" s="74">
        <v>15</v>
      </c>
      <c r="I154" s="76" t="s">
        <v>357</v>
      </c>
    </row>
    <row r="155" spans="1:9" ht="22.5" x14ac:dyDescent="0.2">
      <c r="A155" s="78" t="s">
        <v>215</v>
      </c>
      <c r="B155" s="79" t="s">
        <v>66</v>
      </c>
      <c r="C155" s="80">
        <v>13930540</v>
      </c>
      <c r="D155" s="80">
        <v>27861080</v>
      </c>
      <c r="E155" s="81">
        <v>12039271.02</v>
      </c>
      <c r="F155" s="80">
        <f t="shared" si="10"/>
        <v>86.42357740618813</v>
      </c>
      <c r="G155" s="73">
        <f t="shared" si="11"/>
        <v>-1891268.9800000004</v>
      </c>
      <c r="H155" s="74">
        <v>15</v>
      </c>
      <c r="I155" s="76" t="s">
        <v>357</v>
      </c>
    </row>
    <row r="156" spans="1:9" ht="22.5" x14ac:dyDescent="0.2">
      <c r="A156" s="78" t="s">
        <v>216</v>
      </c>
      <c r="B156" s="79" t="s">
        <v>66</v>
      </c>
      <c r="C156" s="80">
        <v>543300</v>
      </c>
      <c r="D156" s="80">
        <v>1086600</v>
      </c>
      <c r="E156" s="81">
        <v>330543.5</v>
      </c>
      <c r="F156" s="80">
        <f t="shared" si="10"/>
        <v>60.839959506718202</v>
      </c>
      <c r="G156" s="73">
        <f t="shared" si="11"/>
        <v>-212756.5</v>
      </c>
      <c r="H156" s="74">
        <v>15</v>
      </c>
      <c r="I156" s="76" t="s">
        <v>357</v>
      </c>
    </row>
    <row r="157" spans="1:9" ht="22.5" x14ac:dyDescent="0.2">
      <c r="A157" s="78" t="s">
        <v>217</v>
      </c>
      <c r="B157" s="79" t="s">
        <v>66</v>
      </c>
      <c r="C157" s="80">
        <v>30000</v>
      </c>
      <c r="D157" s="80">
        <v>60000</v>
      </c>
      <c r="E157" s="81" t="s">
        <v>26</v>
      </c>
      <c r="F157" s="80" t="str">
        <f t="shared" ref="F157:F173" si="12">IF(E157="-","-",(IF(OR(C157=0,C157="-"),"-",E157/C157*100)))</f>
        <v>-</v>
      </c>
      <c r="G157" s="73">
        <f t="shared" ref="G157:G173" si="13">IF(C157=E157,"-",IF(E157="-",0,E157)-IF(C157="-",0,C157))</f>
        <v>-30000</v>
      </c>
      <c r="H157" s="106" t="s">
        <v>276</v>
      </c>
      <c r="I157" s="70" t="s">
        <v>365</v>
      </c>
    </row>
    <row r="158" spans="1:9" ht="22.5" x14ac:dyDescent="0.2">
      <c r="A158" s="78" t="s">
        <v>218</v>
      </c>
      <c r="B158" s="79" t="s">
        <v>66</v>
      </c>
      <c r="C158" s="80">
        <v>2100000</v>
      </c>
      <c r="D158" s="80">
        <v>4200000</v>
      </c>
      <c r="E158" s="81">
        <v>1500000</v>
      </c>
      <c r="F158" s="80">
        <f t="shared" si="12"/>
        <v>71.428571428571431</v>
      </c>
      <c r="G158" s="73">
        <f t="shared" si="13"/>
        <v>-600000</v>
      </c>
      <c r="H158" s="74">
        <v>15</v>
      </c>
      <c r="I158" s="76" t="s">
        <v>357</v>
      </c>
    </row>
    <row r="159" spans="1:9" ht="22.5" x14ac:dyDescent="0.2">
      <c r="A159" s="78" t="s">
        <v>219</v>
      </c>
      <c r="B159" s="79" t="s">
        <v>66</v>
      </c>
      <c r="C159" s="80">
        <v>21000000</v>
      </c>
      <c r="D159" s="80">
        <v>42000000</v>
      </c>
      <c r="E159" s="81" t="s">
        <v>26</v>
      </c>
      <c r="F159" s="80" t="str">
        <f t="shared" si="12"/>
        <v>-</v>
      </c>
      <c r="G159" s="73">
        <f t="shared" si="13"/>
        <v>-21000000</v>
      </c>
      <c r="H159" s="106" t="s">
        <v>276</v>
      </c>
      <c r="I159" s="70" t="s">
        <v>365</v>
      </c>
    </row>
    <row r="160" spans="1:9" ht="22.5" x14ac:dyDescent="0.2">
      <c r="A160" s="78" t="s">
        <v>220</v>
      </c>
      <c r="B160" s="79" t="s">
        <v>66</v>
      </c>
      <c r="C160" s="80">
        <v>4539100</v>
      </c>
      <c r="D160" s="80">
        <v>9078200</v>
      </c>
      <c r="E160" s="81">
        <v>4117960.28</v>
      </c>
      <c r="F160" s="80">
        <f t="shared" si="12"/>
        <v>90.721955453724306</v>
      </c>
      <c r="G160" s="73">
        <f t="shared" si="13"/>
        <v>-421139.7200000002</v>
      </c>
      <c r="H160" s="74">
        <v>15</v>
      </c>
      <c r="I160" s="76" t="s">
        <v>357</v>
      </c>
    </row>
    <row r="161" spans="1:9" ht="22.5" x14ac:dyDescent="0.2">
      <c r="A161" s="78" t="s">
        <v>221</v>
      </c>
      <c r="B161" s="79" t="s">
        <v>66</v>
      </c>
      <c r="C161" s="80">
        <v>158673900</v>
      </c>
      <c r="D161" s="80">
        <v>317347800</v>
      </c>
      <c r="E161" s="81">
        <v>122874131</v>
      </c>
      <c r="F161" s="80">
        <f t="shared" si="12"/>
        <v>77.438148933126371</v>
      </c>
      <c r="G161" s="73">
        <f t="shared" si="13"/>
        <v>-35799769</v>
      </c>
      <c r="H161" s="74">
        <v>15</v>
      </c>
      <c r="I161" s="76" t="s">
        <v>357</v>
      </c>
    </row>
    <row r="162" spans="1:9" ht="78.75" x14ac:dyDescent="0.2">
      <c r="A162" s="78" t="s">
        <v>222</v>
      </c>
      <c r="B162" s="79" t="s">
        <v>66</v>
      </c>
      <c r="C162" s="80">
        <v>4675000</v>
      </c>
      <c r="D162" s="80">
        <v>9350000</v>
      </c>
      <c r="E162" s="81">
        <v>3973377.76</v>
      </c>
      <c r="F162" s="80">
        <f t="shared" si="12"/>
        <v>84.992037647058822</v>
      </c>
      <c r="G162" s="73">
        <f t="shared" si="13"/>
        <v>-701622.24000000022</v>
      </c>
      <c r="H162" s="74">
        <v>99</v>
      </c>
      <c r="I162" s="76" t="s">
        <v>358</v>
      </c>
    </row>
    <row r="163" spans="1:9" ht="22.5" x14ac:dyDescent="0.2">
      <c r="A163" s="78" t="s">
        <v>223</v>
      </c>
      <c r="B163" s="79" t="s">
        <v>66</v>
      </c>
      <c r="C163" s="80">
        <v>338400</v>
      </c>
      <c r="D163" s="80">
        <v>676800</v>
      </c>
      <c r="E163" s="81" t="s">
        <v>26</v>
      </c>
      <c r="F163" s="80" t="str">
        <f t="shared" si="12"/>
        <v>-</v>
      </c>
      <c r="G163" s="73">
        <f t="shared" si="13"/>
        <v>-338400</v>
      </c>
      <c r="H163" s="105" t="s">
        <v>276</v>
      </c>
      <c r="I163" s="70" t="s">
        <v>365</v>
      </c>
    </row>
    <row r="164" spans="1:9" ht="33.75" x14ac:dyDescent="0.2">
      <c r="A164" s="78" t="s">
        <v>224</v>
      </c>
      <c r="B164" s="79" t="s">
        <v>66</v>
      </c>
      <c r="C164" s="80">
        <v>1548300</v>
      </c>
      <c r="D164" s="80">
        <v>3096600</v>
      </c>
      <c r="E164" s="81" t="s">
        <v>26</v>
      </c>
      <c r="F164" s="80" t="str">
        <f t="shared" si="12"/>
        <v>-</v>
      </c>
      <c r="G164" s="73">
        <f t="shared" si="13"/>
        <v>-1548300</v>
      </c>
      <c r="H164" s="105" t="s">
        <v>272</v>
      </c>
      <c r="I164" s="70" t="s">
        <v>366</v>
      </c>
    </row>
    <row r="165" spans="1:9" ht="67.5" x14ac:dyDescent="0.2">
      <c r="A165" s="78" t="s">
        <v>225</v>
      </c>
      <c r="B165" s="79" t="s">
        <v>66</v>
      </c>
      <c r="C165" s="80">
        <v>5000000</v>
      </c>
      <c r="D165" s="80">
        <v>10000000</v>
      </c>
      <c r="E165" s="81">
        <v>1977809.77</v>
      </c>
      <c r="F165" s="80">
        <f t="shared" si="12"/>
        <v>39.5561954</v>
      </c>
      <c r="G165" s="73">
        <f t="shared" si="13"/>
        <v>-3022190.23</v>
      </c>
      <c r="H165" s="68" t="s">
        <v>286</v>
      </c>
      <c r="I165" s="69" t="s">
        <v>308</v>
      </c>
    </row>
    <row r="166" spans="1:9" ht="22.5" x14ac:dyDescent="0.2">
      <c r="A166" s="78" t="s">
        <v>226</v>
      </c>
      <c r="B166" s="79" t="s">
        <v>66</v>
      </c>
      <c r="C166" s="80">
        <v>25161944.359999999</v>
      </c>
      <c r="D166" s="80">
        <v>50323888.719999999</v>
      </c>
      <c r="E166" s="81">
        <v>23125282.43</v>
      </c>
      <c r="F166" s="80">
        <f t="shared" si="12"/>
        <v>91.905784780139314</v>
      </c>
      <c r="G166" s="73">
        <f t="shared" si="13"/>
        <v>-2036661.9299999997</v>
      </c>
      <c r="H166" s="74" t="s">
        <v>284</v>
      </c>
      <c r="I166" s="76" t="s">
        <v>359</v>
      </c>
    </row>
    <row r="167" spans="1:9" ht="22.5" x14ac:dyDescent="0.2">
      <c r="A167" s="78" t="s">
        <v>227</v>
      </c>
      <c r="B167" s="79" t="s">
        <v>66</v>
      </c>
      <c r="C167" s="80">
        <v>1838000</v>
      </c>
      <c r="D167" s="80">
        <v>3676000</v>
      </c>
      <c r="E167" s="81">
        <v>1636521</v>
      </c>
      <c r="F167" s="80">
        <f t="shared" si="12"/>
        <v>89.03813928182808</v>
      </c>
      <c r="G167" s="73">
        <f>IF(C167=E167,"-",IF(E167="-",0,E167)-IF(C167="-",0,C167))</f>
        <v>-201479</v>
      </c>
      <c r="H167" s="74" t="s">
        <v>284</v>
      </c>
      <c r="I167" s="76" t="s">
        <v>359</v>
      </c>
    </row>
    <row r="168" spans="1:9" ht="33.75" x14ac:dyDescent="0.2">
      <c r="A168" s="78" t="s">
        <v>228</v>
      </c>
      <c r="B168" s="79" t="s">
        <v>66</v>
      </c>
      <c r="C168" s="80">
        <v>604000</v>
      </c>
      <c r="D168" s="80">
        <v>1208000</v>
      </c>
      <c r="E168" s="81" t="s">
        <v>26</v>
      </c>
      <c r="F168" s="80" t="str">
        <f t="shared" si="12"/>
        <v>-</v>
      </c>
      <c r="G168" s="73">
        <f t="shared" si="13"/>
        <v>-604000</v>
      </c>
      <c r="H168" s="106" t="s">
        <v>272</v>
      </c>
      <c r="I168" s="70" t="s">
        <v>273</v>
      </c>
    </row>
    <row r="169" spans="1:9" ht="22.5" x14ac:dyDescent="0.2">
      <c r="A169" s="78" t="s">
        <v>229</v>
      </c>
      <c r="B169" s="79" t="s">
        <v>66</v>
      </c>
      <c r="C169" s="80">
        <v>2834000</v>
      </c>
      <c r="D169" s="80">
        <v>5668000</v>
      </c>
      <c r="E169" s="81">
        <v>2084000</v>
      </c>
      <c r="F169" s="80">
        <f t="shared" si="12"/>
        <v>73.535638673253359</v>
      </c>
      <c r="G169" s="73">
        <f t="shared" si="13"/>
        <v>-750000</v>
      </c>
      <c r="H169" s="74" t="s">
        <v>284</v>
      </c>
      <c r="I169" s="76" t="s">
        <v>359</v>
      </c>
    </row>
    <row r="170" spans="1:9" ht="22.5" x14ac:dyDescent="0.2">
      <c r="A170" s="78" t="s">
        <v>230</v>
      </c>
      <c r="B170" s="79" t="s">
        <v>66</v>
      </c>
      <c r="C170" s="80">
        <v>4048380</v>
      </c>
      <c r="D170" s="80">
        <v>8096760</v>
      </c>
      <c r="E170" s="81">
        <v>2713049.53</v>
      </c>
      <c r="F170" s="80">
        <f t="shared" si="12"/>
        <v>67.015683557373563</v>
      </c>
      <c r="G170" s="73">
        <f t="shared" si="13"/>
        <v>-1335330.4700000002</v>
      </c>
      <c r="H170" s="74" t="s">
        <v>284</v>
      </c>
      <c r="I170" s="76" t="s">
        <v>359</v>
      </c>
    </row>
    <row r="171" spans="1:9" ht="22.5" x14ac:dyDescent="0.2">
      <c r="A171" s="78" t="s">
        <v>231</v>
      </c>
      <c r="B171" s="79" t="s">
        <v>66</v>
      </c>
      <c r="C171" s="80">
        <v>1500000</v>
      </c>
      <c r="D171" s="80">
        <v>3000000</v>
      </c>
      <c r="E171" s="81">
        <v>945250</v>
      </c>
      <c r="F171" s="80">
        <f t="shared" si="12"/>
        <v>63.016666666666666</v>
      </c>
      <c r="G171" s="73">
        <f t="shared" si="13"/>
        <v>-554750</v>
      </c>
      <c r="H171" s="74" t="s">
        <v>284</v>
      </c>
      <c r="I171" s="76" t="s">
        <v>359</v>
      </c>
    </row>
    <row r="172" spans="1:9" ht="22.5" x14ac:dyDescent="0.2">
      <c r="A172" s="78" t="s">
        <v>232</v>
      </c>
      <c r="B172" s="79" t="s">
        <v>66</v>
      </c>
      <c r="C172" s="80">
        <v>2964350</v>
      </c>
      <c r="D172" s="80">
        <v>5928700</v>
      </c>
      <c r="E172" s="81">
        <v>2475614</v>
      </c>
      <c r="F172" s="80">
        <f t="shared" si="12"/>
        <v>83.512878033970352</v>
      </c>
      <c r="G172" s="73">
        <f t="shared" si="13"/>
        <v>-488736</v>
      </c>
      <c r="H172" s="74" t="s">
        <v>284</v>
      </c>
      <c r="I172" s="76" t="s">
        <v>359</v>
      </c>
    </row>
    <row r="173" spans="1:9" ht="22.5" x14ac:dyDescent="0.2">
      <c r="A173" s="78" t="s">
        <v>233</v>
      </c>
      <c r="B173" s="79" t="s">
        <v>66</v>
      </c>
      <c r="C173" s="80">
        <v>678000</v>
      </c>
      <c r="D173" s="80">
        <v>1356000</v>
      </c>
      <c r="E173" s="81">
        <v>452000</v>
      </c>
      <c r="F173" s="80">
        <f t="shared" si="12"/>
        <v>66.666666666666657</v>
      </c>
      <c r="G173" s="73">
        <f t="shared" si="13"/>
        <v>-226000</v>
      </c>
      <c r="H173" s="102" t="s">
        <v>276</v>
      </c>
      <c r="I173" s="96" t="s">
        <v>277</v>
      </c>
    </row>
    <row r="174" spans="1:9" ht="22.5" customHeight="1" x14ac:dyDescent="0.2">
      <c r="A174" s="123" t="s">
        <v>234</v>
      </c>
      <c r="B174" s="114" t="s">
        <v>235</v>
      </c>
      <c r="C174" s="124" t="s">
        <v>236</v>
      </c>
      <c r="D174" s="115">
        <v>-256594341952.39999</v>
      </c>
      <c r="E174" s="116">
        <v>13205537090.950001</v>
      </c>
      <c r="F174" s="124" t="s">
        <v>236</v>
      </c>
      <c r="G174" s="124" t="s">
        <v>236</v>
      </c>
      <c r="H174" s="34" t="s">
        <v>236</v>
      </c>
      <c r="I174" s="35" t="s">
        <v>236</v>
      </c>
    </row>
  </sheetData>
  <autoFilter ref="A4:I174"/>
  <mergeCells count="7">
    <mergeCell ref="H2:I2"/>
    <mergeCell ref="A2:A3"/>
    <mergeCell ref="B2:B3"/>
    <mergeCell ref="C2:C3"/>
    <mergeCell ref="E2:E3"/>
    <mergeCell ref="D2:D3"/>
    <mergeCell ref="F2:G2"/>
  </mergeCells>
  <conditionalFormatting sqref="F5:H5 F7:G13">
    <cfRule type="cellIs" priority="2" stopIfTrue="1" operator="equal">
      <formula>0</formula>
    </cfRule>
  </conditionalFormatting>
  <conditionalFormatting sqref="H7:H13">
    <cfRule type="cellIs" priority="1" stopIfTrue="1" operator="equal">
      <formula>0</formula>
    </cfRule>
  </conditionalFormatting>
  <pageMargins left="0.75" right="0.75" top="1" bottom="1" header="0.5" footer="0.5"/>
  <pageSetup paperSize="9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6"/>
  <sheetViews>
    <sheetView tabSelected="1" workbookViewId="0">
      <selection activeCell="C27" sqref="C27"/>
    </sheetView>
  </sheetViews>
  <sheetFormatPr defaultRowHeight="10.5" customHeight="1" x14ac:dyDescent="0.2"/>
  <cols>
    <col min="1" max="1" width="40.7109375" customWidth="1"/>
    <col min="2" max="2" width="9.7109375" customWidth="1"/>
    <col min="3" max="5" width="24.7109375" customWidth="1"/>
    <col min="6" max="6" width="27.7109375" customWidth="1"/>
    <col min="7" max="7" width="24.7109375" customWidth="1"/>
    <col min="8" max="8" width="22" customWidth="1"/>
    <col min="9" max="9" width="40.7109375" customWidth="1"/>
    <col min="10" max="12" width="9.140625" customWidth="1"/>
  </cols>
  <sheetData>
    <row r="1" spans="1:12" ht="12.75" x14ac:dyDescent="0.2">
      <c r="A1" s="2"/>
      <c r="B1" s="7" t="s">
        <v>10</v>
      </c>
      <c r="C1" s="2"/>
      <c r="D1" s="2"/>
      <c r="E1" s="2"/>
      <c r="F1" s="2"/>
      <c r="G1" s="2"/>
      <c r="H1" s="2"/>
      <c r="I1" s="2"/>
    </row>
    <row r="2" spans="1:12" ht="18.399999999999999" customHeight="1" x14ac:dyDescent="0.2">
      <c r="A2" s="137" t="s">
        <v>237</v>
      </c>
      <c r="B2" s="137" t="s">
        <v>12</v>
      </c>
      <c r="C2" s="137" t="s">
        <v>13</v>
      </c>
      <c r="D2" s="133" t="s">
        <v>14</v>
      </c>
      <c r="E2" s="137" t="str">
        <f>"Исполнено, "&amp;B1</f>
        <v>Исполнено, руб.</v>
      </c>
      <c r="F2" s="135" t="s">
        <v>15</v>
      </c>
      <c r="G2" s="136"/>
      <c r="H2" s="138" t="s">
        <v>16</v>
      </c>
      <c r="I2" s="136"/>
    </row>
    <row r="3" spans="1:12" ht="18.399999999999999" customHeight="1" x14ac:dyDescent="0.2">
      <c r="A3" s="137"/>
      <c r="B3" s="137"/>
      <c r="C3" s="137"/>
      <c r="D3" s="134"/>
      <c r="E3" s="137"/>
      <c r="F3" s="8" t="s">
        <v>17</v>
      </c>
      <c r="G3" s="8" t="s">
        <v>18</v>
      </c>
      <c r="H3" s="8" t="s">
        <v>19</v>
      </c>
      <c r="I3" s="8" t="s">
        <v>20</v>
      </c>
    </row>
    <row r="4" spans="1:12" ht="12.75" x14ac:dyDescent="0.2">
      <c r="A4" s="8">
        <v>1</v>
      </c>
      <c r="B4" s="8">
        <v>2</v>
      </c>
      <c r="C4" s="8">
        <v>3</v>
      </c>
      <c r="D4" s="8">
        <v>4</v>
      </c>
      <c r="E4" s="8">
        <v>5</v>
      </c>
      <c r="F4" s="8">
        <v>6</v>
      </c>
      <c r="G4" s="8">
        <v>7</v>
      </c>
      <c r="H4" s="8">
        <v>8</v>
      </c>
      <c r="I4" s="8">
        <v>9</v>
      </c>
    </row>
    <row r="5" spans="1:12" ht="22.5" x14ac:dyDescent="0.2">
      <c r="A5" s="36" t="s">
        <v>238</v>
      </c>
      <c r="B5" s="11" t="s">
        <v>239</v>
      </c>
      <c r="C5" s="37">
        <v>-180184000</v>
      </c>
      <c r="D5" s="37" t="s">
        <v>26</v>
      </c>
      <c r="E5" s="38">
        <v>-47207138.25</v>
      </c>
      <c r="F5" s="37">
        <f>IF(E5="-","-",(IF(OR(C5=0,C5="-"),"-",E5/C5*100)))</f>
        <v>26.199406301336413</v>
      </c>
      <c r="G5" s="39">
        <f>IF(C5=E5,"-",IF(E5="-",0,E5)-IF(C5="-",0,C5))</f>
        <v>132976861.75</v>
      </c>
      <c r="H5" s="39"/>
      <c r="I5" s="40"/>
    </row>
    <row r="6" spans="1:12" ht="12.75" x14ac:dyDescent="0.2">
      <c r="A6" s="41" t="s">
        <v>25</v>
      </c>
      <c r="B6" s="16"/>
      <c r="C6" s="42"/>
      <c r="D6" s="42"/>
      <c r="E6" s="43"/>
      <c r="F6" s="42"/>
      <c r="G6" s="44"/>
      <c r="H6" s="44"/>
      <c r="I6" s="32"/>
    </row>
    <row r="7" spans="1:12" ht="22.5" x14ac:dyDescent="0.2">
      <c r="A7" s="36" t="s">
        <v>240</v>
      </c>
      <c r="B7" s="11" t="s">
        <v>241</v>
      </c>
      <c r="C7" s="37">
        <v>-180184000</v>
      </c>
      <c r="D7" s="37" t="s">
        <v>26</v>
      </c>
      <c r="E7" s="38">
        <v>-47207138.25</v>
      </c>
      <c r="F7" s="37">
        <f>IF(E7="-","-",(IF(OR(C7=0,C7="-"),"-",E7/C7*100)))</f>
        <v>26.199406301336413</v>
      </c>
      <c r="G7" s="39">
        <f>IF(C7=E7,"-",IF(E7="-",0,E7)-IF(C7="-",0,C7))</f>
        <v>132976861.75</v>
      </c>
      <c r="H7" s="39"/>
      <c r="I7" s="40"/>
    </row>
    <row r="8" spans="1:12" ht="12.75" x14ac:dyDescent="0.2">
      <c r="A8" s="41" t="s">
        <v>25</v>
      </c>
      <c r="B8" s="16"/>
      <c r="C8" s="42"/>
      <c r="D8" s="42"/>
      <c r="E8" s="43"/>
      <c r="F8" s="42"/>
      <c r="G8" s="44"/>
      <c r="H8" s="44"/>
      <c r="I8" s="32"/>
    </row>
    <row r="9" spans="1:12" ht="12.75" x14ac:dyDescent="0.2">
      <c r="A9" s="20" t="s">
        <v>242</v>
      </c>
      <c r="B9" s="21" t="s">
        <v>241</v>
      </c>
      <c r="C9" s="45">
        <v>-128962000</v>
      </c>
      <c r="D9" s="45" t="s">
        <v>26</v>
      </c>
      <c r="E9" s="46">
        <v>-128961750</v>
      </c>
      <c r="F9" s="45">
        <f t="shared" ref="F9:F14" si="0">IF(E9="-","-",(IF(OR(C9=0,C9="-"),"-",E9/C9*100)))</f>
        <v>99.999806144445643</v>
      </c>
      <c r="G9" s="47">
        <f t="shared" ref="G9:G14" si="1">IF(C9=E9,"-",IF(E9="-",0,E9)-IF(C9="-",0,C9))</f>
        <v>250</v>
      </c>
      <c r="H9" s="47"/>
      <c r="I9" s="33"/>
    </row>
    <row r="10" spans="1:12" ht="12.75" x14ac:dyDescent="0.2">
      <c r="A10" s="20" t="s">
        <v>244</v>
      </c>
      <c r="B10" s="21" t="s">
        <v>241</v>
      </c>
      <c r="C10" s="45">
        <v>-132003000</v>
      </c>
      <c r="D10" s="45" t="s">
        <v>26</v>
      </c>
      <c r="E10" s="46" t="s">
        <v>26</v>
      </c>
      <c r="F10" s="45" t="str">
        <f t="shared" si="0"/>
        <v>-</v>
      </c>
      <c r="G10" s="47">
        <f t="shared" si="1"/>
        <v>132003000</v>
      </c>
      <c r="H10" s="47"/>
      <c r="I10" s="33"/>
    </row>
    <row r="11" spans="1:12" ht="12.75" x14ac:dyDescent="0.2">
      <c r="A11" s="20" t="s">
        <v>245</v>
      </c>
      <c r="B11" s="21" t="s">
        <v>241</v>
      </c>
      <c r="C11" s="45">
        <v>-250000000</v>
      </c>
      <c r="D11" s="45" t="s">
        <v>26</v>
      </c>
      <c r="E11" s="46" t="s">
        <v>26</v>
      </c>
      <c r="F11" s="45" t="str">
        <f t="shared" si="0"/>
        <v>-</v>
      </c>
      <c r="G11" s="47">
        <f t="shared" si="1"/>
        <v>250000000</v>
      </c>
      <c r="H11" s="47"/>
      <c r="I11" s="33"/>
    </row>
    <row r="12" spans="1:12" ht="12.75" x14ac:dyDescent="0.2">
      <c r="A12" s="20" t="s">
        <v>246</v>
      </c>
      <c r="B12" s="21" t="s">
        <v>241</v>
      </c>
      <c r="C12" s="45">
        <v>250000000</v>
      </c>
      <c r="D12" s="45" t="s">
        <v>26</v>
      </c>
      <c r="E12" s="46" t="s">
        <v>26</v>
      </c>
      <c r="F12" s="45" t="str">
        <f t="shared" si="0"/>
        <v>-</v>
      </c>
      <c r="G12" s="47">
        <f t="shared" si="1"/>
        <v>-250000000</v>
      </c>
      <c r="H12" s="47"/>
      <c r="I12" s="33"/>
    </row>
    <row r="13" spans="1:12" ht="12.75" x14ac:dyDescent="0.2">
      <c r="A13" s="20" t="s">
        <v>247</v>
      </c>
      <c r="B13" s="21" t="s">
        <v>241</v>
      </c>
      <c r="C13" s="45">
        <v>135781000</v>
      </c>
      <c r="D13" s="45" t="s">
        <v>26</v>
      </c>
      <c r="E13" s="46">
        <v>135780486</v>
      </c>
      <c r="F13" s="45">
        <f t="shared" si="0"/>
        <v>99.999621449245481</v>
      </c>
      <c r="G13" s="47">
        <f t="shared" si="1"/>
        <v>-514</v>
      </c>
      <c r="H13" s="47"/>
      <c r="I13" s="33"/>
    </row>
    <row r="14" spans="1:12" ht="22.5" x14ac:dyDescent="0.2">
      <c r="A14" s="36" t="s">
        <v>248</v>
      </c>
      <c r="B14" s="11" t="s">
        <v>249</v>
      </c>
      <c r="C14" s="37" t="s">
        <v>26</v>
      </c>
      <c r="D14" s="37" t="s">
        <v>26</v>
      </c>
      <c r="E14" s="38" t="s">
        <v>26</v>
      </c>
      <c r="F14" s="37" t="str">
        <f t="shared" si="0"/>
        <v>-</v>
      </c>
      <c r="G14" s="39" t="str">
        <f t="shared" si="1"/>
        <v>-</v>
      </c>
      <c r="H14" s="39"/>
      <c r="I14" s="40"/>
    </row>
    <row r="15" spans="1:12" ht="12.75" x14ac:dyDescent="0.2">
      <c r="A15" s="41" t="s">
        <v>25</v>
      </c>
      <c r="B15" s="16"/>
      <c r="C15" s="42"/>
      <c r="D15" s="42"/>
      <c r="E15" s="43"/>
      <c r="F15" s="42"/>
      <c r="G15" s="44"/>
      <c r="H15" s="44"/>
      <c r="I15" s="32"/>
    </row>
    <row r="16" spans="1:12" ht="1.9" customHeight="1" x14ac:dyDescent="0.2">
      <c r="A16" s="48"/>
      <c r="B16" s="49"/>
      <c r="C16" s="50"/>
      <c r="D16" s="51"/>
      <c r="E16" s="51"/>
      <c r="F16" s="50"/>
      <c r="G16" s="52"/>
      <c r="H16" s="52"/>
      <c r="I16" s="53"/>
      <c r="J16" s="2"/>
      <c r="K16" s="2"/>
      <c r="L16" s="2"/>
    </row>
  </sheetData>
  <mergeCells count="7">
    <mergeCell ref="H2:I2"/>
    <mergeCell ref="A2:A3"/>
    <mergeCell ref="B2:B3"/>
    <mergeCell ref="C2:C3"/>
    <mergeCell ref="E2:E3"/>
    <mergeCell ref="D2:D3"/>
    <mergeCell ref="F2:G2"/>
  </mergeCells>
  <conditionalFormatting sqref="F7:H7 F5:H5">
    <cfRule type="cellIs" priority="1" stopIfTrue="1" operator="equal">
      <formula>0</formula>
    </cfRule>
  </conditionalFormatting>
  <pageMargins left="0.75" right="0.75" top="1" bottom="1" header="0.5" footer="0.5"/>
  <pageSetup paperSize="9" fitToHeight="0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2.75" x14ac:dyDescent="0.2"/>
  <sheetData>
    <row r="1" spans="1:2" x14ac:dyDescent="0.2">
      <c r="A1" t="s">
        <v>250</v>
      </c>
      <c r="B1" t="s">
        <v>251</v>
      </c>
    </row>
    <row r="2" spans="1:2" x14ac:dyDescent="0.2">
      <c r="A2" t="s">
        <v>252</v>
      </c>
      <c r="B2" t="s">
        <v>253</v>
      </c>
    </row>
    <row r="3" spans="1:2" x14ac:dyDescent="0.2">
      <c r="A3" t="s">
        <v>254</v>
      </c>
      <c r="B3" t="s">
        <v>255</v>
      </c>
    </row>
    <row r="4" spans="1:2" x14ac:dyDescent="0.2">
      <c r="A4" t="s">
        <v>256</v>
      </c>
      <c r="B4" t="s">
        <v>257</v>
      </c>
    </row>
    <row r="5" spans="1:2" x14ac:dyDescent="0.2">
      <c r="A5" t="s">
        <v>258</v>
      </c>
      <c r="B5" t="s">
        <v>259</v>
      </c>
    </row>
    <row r="6" spans="1:2" x14ac:dyDescent="0.2">
      <c r="A6" t="s">
        <v>260</v>
      </c>
      <c r="B6" t="s">
        <v>251</v>
      </c>
    </row>
    <row r="7" spans="1:2" x14ac:dyDescent="0.2">
      <c r="A7" t="s">
        <v>261</v>
      </c>
      <c r="B7" t="s">
        <v>262</v>
      </c>
    </row>
    <row r="8" spans="1:2" x14ac:dyDescent="0.2">
      <c r="A8" t="s">
        <v>263</v>
      </c>
      <c r="B8" t="s">
        <v>264</v>
      </c>
    </row>
    <row r="9" spans="1:2" x14ac:dyDescent="0.2">
      <c r="A9" t="s">
        <v>265</v>
      </c>
      <c r="B9" t="s">
        <v>243</v>
      </c>
    </row>
    <row r="10" spans="1:2" x14ac:dyDescent="0.2">
      <c r="A10" t="s">
        <v>266</v>
      </c>
      <c r="B10" t="s">
        <v>267</v>
      </c>
    </row>
    <row r="11" spans="1:2" x14ac:dyDescent="0.2">
      <c r="A11" t="s">
        <v>268</v>
      </c>
      <c r="B11" t="s">
        <v>269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18</vt:i4>
      </vt:variant>
    </vt:vector>
  </HeadingPairs>
  <TitlesOfParts>
    <vt:vector size="22" baseType="lpstr">
      <vt:lpstr>Доходы</vt:lpstr>
      <vt:lpstr>Расходы</vt:lpstr>
      <vt:lpstr>Источники</vt:lpstr>
      <vt:lpstr>_params</vt:lpstr>
      <vt:lpstr>Доходы!FILE_NAME</vt:lpstr>
      <vt:lpstr>Доходы!FORM_CODE</vt:lpstr>
      <vt:lpstr>Доходы!LAST_CELL</vt:lpstr>
      <vt:lpstr>Источники!LAST_CELL</vt:lpstr>
      <vt:lpstr>Доходы!PARAMS</vt:lpstr>
      <vt:lpstr>Доходы!PERIOD</vt:lpstr>
      <vt:lpstr>Источники!R_520</vt:lpstr>
      <vt:lpstr>Источники!R_620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Доходы!SRC_CODE</vt:lpstr>
      <vt:lpstr>Доходы!SRC_KIND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Сидоров Георгий Александрович</dc:creator>
  <dc:description>POI HSSF rep:2.47.0.89</dc:description>
  <cp:lastModifiedBy>Холманова Ирина Юрьевна</cp:lastModifiedBy>
  <cp:lastPrinted>2019-03-21T13:12:51Z</cp:lastPrinted>
  <dcterms:created xsi:type="dcterms:W3CDTF">2019-03-07T12:56:02Z</dcterms:created>
  <dcterms:modified xsi:type="dcterms:W3CDTF">2019-03-21T14:59:09Z</dcterms:modified>
</cp:coreProperties>
</file>