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на 01.01.2019" sheetId="1" r:id="rId1"/>
  </sheets>
  <calcPr calcId="145621"/>
</workbook>
</file>

<file path=xl/calcChain.xml><?xml version="1.0" encoding="utf-8"?>
<calcChain xmlns="http://schemas.openxmlformats.org/spreadsheetml/2006/main">
  <c r="G61" i="1" l="1"/>
  <c r="D61" i="1"/>
  <c r="J60" i="1"/>
  <c r="I60" i="1"/>
  <c r="G59" i="1"/>
  <c r="D59" i="1"/>
  <c r="J58" i="1"/>
  <c r="I58" i="1"/>
  <c r="I56" i="1"/>
  <c r="I55" i="1"/>
  <c r="I54" i="1"/>
  <c r="I53" i="1"/>
  <c r="I52" i="1"/>
  <c r="I51" i="1"/>
  <c r="I50" i="1"/>
  <c r="I49" i="1"/>
  <c r="I48" i="1"/>
  <c r="I47" i="1"/>
  <c r="G46" i="1"/>
  <c r="I46" i="1" s="1"/>
  <c r="F46" i="1"/>
  <c r="J43" i="1"/>
  <c r="I43" i="1"/>
  <c r="H43" i="1"/>
  <c r="J42" i="1"/>
  <c r="I42" i="1"/>
  <c r="H42" i="1"/>
  <c r="I41" i="1"/>
  <c r="H41" i="1"/>
  <c r="G41" i="1"/>
  <c r="J41" i="1" s="1"/>
  <c r="F41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H18" i="1"/>
  <c r="G18" i="1"/>
  <c r="J18" i="1" s="1"/>
  <c r="F18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G9" i="1"/>
  <c r="G44" i="1" s="1"/>
  <c r="I44" i="1" s="1"/>
  <c r="F9" i="1"/>
  <c r="H9" i="1" s="1"/>
  <c r="F44" i="1" l="1"/>
  <c r="I18" i="1"/>
</calcChain>
</file>

<file path=xl/sharedStrings.xml><?xml version="1.0" encoding="utf-8"?>
<sst xmlns="http://schemas.openxmlformats.org/spreadsheetml/2006/main" count="94" uniqueCount="90">
  <si>
    <t>Информация об исполнении консолидированного бюджета Ленинградской области на 01.01.2019</t>
  </si>
  <si>
    <t>(по данным годового отчета)</t>
  </si>
  <si>
    <t>тыс.руб.</t>
  </si>
  <si>
    <t>Раздел, подраздел</t>
  </si>
  <si>
    <t>Наименование раздела, подраздела</t>
  </si>
  <si>
    <t>на 01.01.2018.</t>
  </si>
  <si>
    <t>на 01.01.2019.</t>
  </si>
  <si>
    <t>Отклонение</t>
  </si>
  <si>
    <t>Темп роста</t>
  </si>
  <si>
    <t>Назначено на год</t>
  </si>
  <si>
    <t>Исполнено</t>
  </si>
  <si>
    <t>% исполнения плана года</t>
  </si>
  <si>
    <t>5=4/3*100</t>
  </si>
  <si>
    <t>8=7/6*100</t>
  </si>
  <si>
    <t>9=7-4</t>
  </si>
  <si>
    <t>10=7/4*100</t>
  </si>
  <si>
    <r>
      <t>ДОХОДЫ (всего)</t>
    </r>
    <r>
      <rPr>
        <sz val="10"/>
        <color indexed="8"/>
        <rFont val="Arial Cyr"/>
        <charset val="204"/>
      </rPr>
      <t>, в том числе:</t>
    </r>
  </si>
  <si>
    <t>Налоговые и неналоговые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</si>
  <si>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</si>
  <si>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</si>
  <si>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 xml:space="preserve"> - налоги на имущество</t>
  </si>
  <si>
    <t xml:space="preserve"> - акцизы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</si>
  <si>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</si>
  <si>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</si>
  <si>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r>
      <t>РАСХОДЫ (всего)</t>
    </r>
    <r>
      <rPr>
        <sz val="10"/>
        <color indexed="8"/>
        <rFont val="Arial Cyr"/>
        <charset val="204"/>
      </rPr>
      <t>, в том числе:</t>
    </r>
  </si>
  <si>
    <t>0100</t>
  </si>
  <si>
    <r>
      <t>Общегосударственные вопросы</t>
    </r>
    <r>
      <rPr>
        <sz val="10"/>
        <color indexed="8"/>
        <rFont val="Arial Cyr"/>
        <charset val="204"/>
      </rPr>
      <t>, в том числе:</t>
    </r>
  </si>
  <si>
    <t>0102-0104</t>
  </si>
  <si>
    <t>Функционирование высших должностных лиц, функционирование законодательных и исполнительных органов власти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</si>
  <si>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</si>
  <si>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</si>
  <si>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</si>
  <si>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</si>
  <si>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</si>
  <si>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</si>
  <si>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0200</t>
  </si>
  <si>
    <t xml:space="preserve">Национальная оборона </t>
  </si>
  <si>
    <t>0300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</si>
  <si>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</si>
  <si>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</si>
  <si>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</si>
  <si>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</si>
  <si>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</si>
  <si>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</si>
  <si>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</si>
  <si>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0405</t>
  </si>
  <si>
    <t>Сельское хозяйство и рыболовство</t>
  </si>
  <si>
    <t>0407</t>
  </si>
  <si>
    <t>Лесное хозяйство</t>
  </si>
  <si>
    <t>0408-0409</t>
  </si>
  <si>
    <t>Транспорт, дорожное хозяйство (дорожные фонды)</t>
  </si>
  <si>
    <t>0410</t>
  </si>
  <si>
    <t>Связь и информатика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</si>
  <si>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</si>
  <si>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</si>
  <si>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</si>
  <si>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</si>
  <si>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</si>
  <si>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</si>
  <si>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</si>
  <si>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</si>
  <si>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</si>
  <si>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</si>
  <si>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</si>
  <si>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</si>
  <si>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</si>
  <si>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</si>
  <si>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</si>
  <si>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</si>
  <si>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</si>
  <si>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</si>
  <si>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</si>
  <si>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</si>
  <si>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</si>
  <si>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 (-), профицит (+)</t>
  </si>
  <si>
    <r>
      <t>ИСТОЧНИКИ ПОКРЫТИЯ ДЕФИЦИТА (всего)</t>
    </r>
    <r>
      <rPr>
        <sz val="10"/>
        <color indexed="8"/>
        <rFont val="Arial Cyr"/>
        <charset val="204"/>
      </rPr>
      <t>, в том числе:</t>
    </r>
  </si>
  <si>
    <t>Государственные 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</si>
  <si>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</si>
  <si>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</si>
  <si>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</t>
  </si>
  <si>
    <t>Акции и иные формы участия в капитале, находящиеся в государственной и муниципальной собственности</t>
  </si>
  <si>
    <t>Курсовая разница</t>
  </si>
  <si>
    <t>Исполнение государственных и муниципальных гарантий в валюте Российской Федерации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</si>
  <si>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</si>
  <si>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</si>
  <si>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Операции по управлению остатками средств на единых счетах бюджетов</t>
  </si>
  <si>
    <t>Объем государственного и муниципального долга Ленинградской области</t>
  </si>
  <si>
    <t>% от налоговых и неналоговых доходов</t>
  </si>
  <si>
    <t>в т.ч. рыночные заимствования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</si>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</sst>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dd\.mm\.yyyy"/>
  </numFmts>
  <fonts count="37" x14ac:knownFonts="1">
    <font>
      <sz val="10"/>
      <name val="Arial Cyr"/>
      <charset val="204"/>
    </font>
    <font>
      <sz val="10"/>
      <name val="Arial Cyr"/>
      <charset val="204"/>
    </font>
    <font>
      <b/>
      <sz val="12"/>
      <color indexed="8"/>
      <name val="Arial Cyr"/>
      <family val="2"/>
      <charset val="204"/>
    </font>
    <font>
      <sz val="10"/>
      <color indexed="8"/>
      <name val="Arial Cyr"/>
      <charset val="204"/>
    </font>
    <font>
      <sz val="10"/>
      <color indexed="8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0"/>
      <color theme="1"/>
      <name val="Arial Cyr"/>
      <charset val="204"/>
    </font>
    <font>
      <sz val="10"/>
      <name val="Arial"/>
      <family val="2"/>
      <charset val="204"/>
    </font>
    <font>
      <i/>
      <sz val="10"/>
      <color indexed="8"/>
      <name val="Arial CYR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 Cyr"/>
      <family val="2"/>
      <charset val="204"/>
    </font>
    <font>
      <b/>
      <sz val="10"/>
      <color indexed="8"/>
      <name val="Arial Cyr"/>
      <charset val="204"/>
    </font>
    <font>
      <b/>
      <sz val="10"/>
      <color rgb="FFFF000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1"/>
      <name val="Calibri"/>
      <family val="2"/>
    </font>
    <font>
      <b/>
      <sz val="10"/>
      <color rgb="FFFF0000"/>
      <name val="Arial Cyr"/>
      <charset val="204"/>
    </font>
    <font>
      <sz val="10"/>
      <color rgb="FFFF0000"/>
      <name val="Arial Cyr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84">
    <xf numFmtId="0" fontId="0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4" fillId="0" borderId="0"/>
    <xf numFmtId="49" fontId="26" fillId="0" borderId="0">
      <alignment horizontal="center"/>
    </xf>
    <xf numFmtId="49" fontId="26" fillId="0" borderId="0">
      <alignment horizontal="center"/>
    </xf>
    <xf numFmtId="49" fontId="26" fillId="0" borderId="8">
      <alignment horizontal="center" wrapText="1"/>
    </xf>
    <xf numFmtId="49" fontId="26" fillId="0" borderId="8">
      <alignment horizontal="center" wrapText="1"/>
    </xf>
    <xf numFmtId="49" fontId="26" fillId="0" borderId="9">
      <alignment horizontal="center" wrapText="1"/>
    </xf>
    <xf numFmtId="49" fontId="26" fillId="0" borderId="9">
      <alignment horizontal="center" wrapText="1"/>
    </xf>
    <xf numFmtId="49" fontId="26" fillId="0" borderId="10">
      <alignment horizontal="center"/>
    </xf>
    <xf numFmtId="49" fontId="26" fillId="0" borderId="10">
      <alignment horizontal="center"/>
    </xf>
    <xf numFmtId="49" fontId="26" fillId="0" borderId="11"/>
    <xf numFmtId="49" fontId="26" fillId="0" borderId="11"/>
    <xf numFmtId="4" fontId="26" fillId="0" borderId="10">
      <alignment horizontal="right"/>
    </xf>
    <xf numFmtId="4" fontId="26" fillId="0" borderId="10">
      <alignment horizontal="right"/>
    </xf>
    <xf numFmtId="4" fontId="26" fillId="0" borderId="8">
      <alignment horizontal="right"/>
    </xf>
    <xf numFmtId="4" fontId="26" fillId="0" borderId="8">
      <alignment horizontal="right"/>
    </xf>
    <xf numFmtId="49" fontId="26" fillId="0" borderId="0">
      <alignment horizontal="right"/>
    </xf>
    <xf numFmtId="49" fontId="26" fillId="0" borderId="0">
      <alignment horizontal="right"/>
    </xf>
    <xf numFmtId="4" fontId="26" fillId="0" borderId="12">
      <alignment horizontal="right"/>
    </xf>
    <xf numFmtId="4" fontId="26" fillId="0" borderId="12">
      <alignment horizontal="right"/>
    </xf>
    <xf numFmtId="49" fontId="26" fillId="0" borderId="13">
      <alignment horizontal="center"/>
    </xf>
    <xf numFmtId="49" fontId="26" fillId="0" borderId="13">
      <alignment horizontal="center"/>
    </xf>
    <xf numFmtId="4" fontId="26" fillId="0" borderId="14">
      <alignment horizontal="right"/>
    </xf>
    <xf numFmtId="4" fontId="26" fillId="0" borderId="14">
      <alignment horizontal="right"/>
    </xf>
    <xf numFmtId="0" fontId="26" fillId="0" borderId="15">
      <alignment horizontal="left" wrapText="1"/>
    </xf>
    <xf numFmtId="0" fontId="26" fillId="0" borderId="15">
      <alignment horizontal="left" wrapText="1"/>
    </xf>
    <xf numFmtId="0" fontId="27" fillId="0" borderId="16">
      <alignment horizontal="left" wrapText="1"/>
    </xf>
    <xf numFmtId="0" fontId="27" fillId="0" borderId="16">
      <alignment horizontal="left" wrapText="1"/>
    </xf>
    <xf numFmtId="0" fontId="26" fillId="0" borderId="17">
      <alignment horizontal="left" wrapText="1" indent="2"/>
    </xf>
    <xf numFmtId="0" fontId="26" fillId="0" borderId="17">
      <alignment horizontal="left" wrapText="1" indent="2"/>
    </xf>
    <xf numFmtId="0" fontId="25" fillId="0" borderId="18"/>
    <xf numFmtId="0" fontId="25" fillId="0" borderId="18"/>
    <xf numFmtId="0" fontId="26" fillId="0" borderId="11"/>
    <xf numFmtId="0" fontId="26" fillId="0" borderId="11"/>
    <xf numFmtId="0" fontId="25" fillId="0" borderId="11"/>
    <xf numFmtId="0" fontId="25" fillId="0" borderId="11"/>
    <xf numFmtId="0" fontId="27" fillId="0" borderId="0">
      <alignment horizontal="center"/>
    </xf>
    <xf numFmtId="0" fontId="27" fillId="0" borderId="0">
      <alignment horizontal="center"/>
    </xf>
    <xf numFmtId="0" fontId="27" fillId="0" borderId="11"/>
    <xf numFmtId="0" fontId="27" fillId="0" borderId="11"/>
    <xf numFmtId="0" fontId="26" fillId="0" borderId="19">
      <alignment horizontal="left" wrapText="1"/>
    </xf>
    <xf numFmtId="0" fontId="26" fillId="0" borderId="19">
      <alignment horizontal="left" wrapText="1"/>
    </xf>
    <xf numFmtId="0" fontId="26" fillId="0" borderId="20">
      <alignment horizontal="left" wrapText="1" indent="1"/>
    </xf>
    <xf numFmtId="0" fontId="26" fillId="0" borderId="20">
      <alignment horizontal="left" wrapText="1" indent="1"/>
    </xf>
    <xf numFmtId="0" fontId="26" fillId="0" borderId="19">
      <alignment horizontal="left" wrapText="1" indent="2"/>
    </xf>
    <xf numFmtId="0" fontId="26" fillId="0" borderId="19">
      <alignment horizontal="left" wrapText="1" indent="2"/>
    </xf>
    <xf numFmtId="0" fontId="25" fillId="3" borderId="21"/>
    <xf numFmtId="0" fontId="25" fillId="3" borderId="21"/>
    <xf numFmtId="0" fontId="26" fillId="0" borderId="22">
      <alignment horizontal="left" wrapText="1" indent="2"/>
    </xf>
    <xf numFmtId="0" fontId="26" fillId="0" borderId="22">
      <alignment horizontal="left" wrapText="1" indent="2"/>
    </xf>
    <xf numFmtId="0" fontId="26" fillId="0" borderId="0">
      <alignment horizontal="center" wrapText="1"/>
    </xf>
    <xf numFmtId="0" fontId="26" fillId="0" borderId="0">
      <alignment horizontal="center" wrapText="1"/>
    </xf>
    <xf numFmtId="49" fontId="26" fillId="0" borderId="11">
      <alignment horizontal="left"/>
    </xf>
    <xf numFmtId="49" fontId="26" fillId="0" borderId="11">
      <alignment horizontal="left"/>
    </xf>
    <xf numFmtId="49" fontId="26" fillId="0" borderId="23">
      <alignment horizontal="center" wrapText="1"/>
    </xf>
    <xf numFmtId="49" fontId="26" fillId="0" borderId="23">
      <alignment horizontal="center" wrapText="1"/>
    </xf>
    <xf numFmtId="49" fontId="26" fillId="0" borderId="23">
      <alignment horizontal="center" shrinkToFit="1"/>
    </xf>
    <xf numFmtId="49" fontId="26" fillId="0" borderId="23">
      <alignment horizontal="center" shrinkToFit="1"/>
    </xf>
    <xf numFmtId="49" fontId="26" fillId="0" borderId="10">
      <alignment horizontal="center" shrinkToFit="1"/>
    </xf>
    <xf numFmtId="49" fontId="26" fillId="0" borderId="10">
      <alignment horizontal="center" shrinkToFit="1"/>
    </xf>
    <xf numFmtId="0" fontId="26" fillId="0" borderId="24">
      <alignment horizontal="left" wrapText="1"/>
    </xf>
    <xf numFmtId="0" fontId="26" fillId="0" borderId="24">
      <alignment horizontal="left" wrapText="1"/>
    </xf>
    <xf numFmtId="0" fontId="26" fillId="0" borderId="15">
      <alignment horizontal="left" wrapText="1" indent="1"/>
    </xf>
    <xf numFmtId="0" fontId="26" fillId="0" borderId="15">
      <alignment horizontal="left" wrapText="1" indent="1"/>
    </xf>
    <xf numFmtId="0" fontId="26" fillId="0" borderId="24">
      <alignment horizontal="left" wrapText="1" indent="2"/>
    </xf>
    <xf numFmtId="0" fontId="26" fillId="0" borderId="24">
      <alignment horizontal="left" wrapText="1" indent="2"/>
    </xf>
    <xf numFmtId="0" fontId="26" fillId="0" borderId="15">
      <alignment horizontal="left" wrapText="1" indent="2"/>
    </xf>
    <xf numFmtId="0" fontId="26" fillId="0" borderId="15">
      <alignment horizontal="left" wrapText="1" indent="2"/>
    </xf>
    <xf numFmtId="0" fontId="25" fillId="0" borderId="25"/>
    <xf numFmtId="0" fontId="25" fillId="0" borderId="25"/>
    <xf numFmtId="0" fontId="25" fillId="0" borderId="26"/>
    <xf numFmtId="0" fontId="25" fillId="0" borderId="26"/>
    <xf numFmtId="0" fontId="27" fillId="0" borderId="27">
      <alignment horizontal="center" vertical="center" textRotation="90" wrapText="1"/>
    </xf>
    <xf numFmtId="0" fontId="27" fillId="0" borderId="27">
      <alignment horizontal="center" vertical="center" textRotation="90" wrapText="1"/>
    </xf>
    <xf numFmtId="0" fontId="27" fillId="0" borderId="18">
      <alignment horizontal="center" vertical="center" textRotation="90" wrapText="1"/>
    </xf>
    <xf numFmtId="0" fontId="27" fillId="0" borderId="18">
      <alignment horizontal="center" vertical="center" textRotation="90" wrapText="1"/>
    </xf>
    <xf numFmtId="0" fontId="26" fillId="0" borderId="0">
      <alignment vertical="center"/>
    </xf>
    <xf numFmtId="0" fontId="26" fillId="0" borderId="0">
      <alignment vertical="center"/>
    </xf>
    <xf numFmtId="0" fontId="27" fillId="0" borderId="11">
      <alignment horizontal="center" vertical="center" textRotation="90" wrapText="1"/>
    </xf>
    <xf numFmtId="0" fontId="27" fillId="0" borderId="11">
      <alignment horizontal="center" vertical="center" textRotation="90" wrapText="1"/>
    </xf>
    <xf numFmtId="0" fontId="27" fillId="0" borderId="18">
      <alignment horizontal="center" vertical="center" textRotation="90"/>
    </xf>
    <xf numFmtId="0" fontId="27" fillId="0" borderId="18">
      <alignment horizontal="center" vertical="center" textRotation="90"/>
    </xf>
    <xf numFmtId="0" fontId="27" fillId="0" borderId="11">
      <alignment horizontal="center" vertical="center" textRotation="90"/>
    </xf>
    <xf numFmtId="0" fontId="27" fillId="0" borderId="11">
      <alignment horizontal="center" vertical="center" textRotation="90"/>
    </xf>
    <xf numFmtId="0" fontId="27" fillId="0" borderId="27">
      <alignment horizontal="center" vertical="center" textRotation="90"/>
    </xf>
    <xf numFmtId="0" fontId="27" fillId="0" borderId="27">
      <alignment horizontal="center" vertical="center" textRotation="90"/>
    </xf>
    <xf numFmtId="0" fontId="27" fillId="0" borderId="28">
      <alignment horizontal="center" vertical="center" textRotation="90"/>
    </xf>
    <xf numFmtId="0" fontId="27" fillId="0" borderId="28">
      <alignment horizontal="center" vertical="center" textRotation="90"/>
    </xf>
    <xf numFmtId="0" fontId="28" fillId="0" borderId="11">
      <alignment wrapText="1"/>
    </xf>
    <xf numFmtId="0" fontId="28" fillId="0" borderId="11">
      <alignment wrapText="1"/>
    </xf>
    <xf numFmtId="0" fontId="28" fillId="0" borderId="28">
      <alignment wrapText="1"/>
    </xf>
    <xf numFmtId="0" fontId="28" fillId="0" borderId="28">
      <alignment wrapText="1"/>
    </xf>
    <xf numFmtId="0" fontId="28" fillId="0" borderId="18">
      <alignment wrapText="1"/>
    </xf>
    <xf numFmtId="0" fontId="28" fillId="0" borderId="18">
      <alignment wrapText="1"/>
    </xf>
    <xf numFmtId="0" fontId="26" fillId="0" borderId="28">
      <alignment horizontal="center" vertical="top" wrapText="1"/>
    </xf>
    <xf numFmtId="0" fontId="26" fillId="0" borderId="28">
      <alignment horizontal="center" vertical="top" wrapText="1"/>
    </xf>
    <xf numFmtId="0" fontId="27" fillId="0" borderId="29"/>
    <xf numFmtId="0" fontId="27" fillId="0" borderId="29"/>
    <xf numFmtId="49" fontId="29" fillId="0" borderId="30">
      <alignment horizontal="left" vertical="center" wrapText="1"/>
    </xf>
    <xf numFmtId="49" fontId="29" fillId="0" borderId="30">
      <alignment horizontal="left" vertical="center" wrapText="1"/>
    </xf>
    <xf numFmtId="49" fontId="26" fillId="0" borderId="31">
      <alignment horizontal="left" vertical="center" wrapText="1" indent="2"/>
    </xf>
    <xf numFmtId="49" fontId="26" fillId="0" borderId="31">
      <alignment horizontal="left" vertical="center" wrapText="1" indent="2"/>
    </xf>
    <xf numFmtId="49" fontId="26" fillId="0" borderId="22">
      <alignment horizontal="left" vertical="center" wrapText="1" indent="3"/>
    </xf>
    <xf numFmtId="49" fontId="26" fillId="0" borderId="22">
      <alignment horizontal="left" vertical="center" wrapText="1" indent="3"/>
    </xf>
    <xf numFmtId="49" fontId="26" fillId="0" borderId="30">
      <alignment horizontal="left" vertical="center" wrapText="1" indent="3"/>
    </xf>
    <xf numFmtId="49" fontId="26" fillId="0" borderId="30">
      <alignment horizontal="left" vertical="center" wrapText="1" indent="3"/>
    </xf>
    <xf numFmtId="49" fontId="26" fillId="0" borderId="32">
      <alignment horizontal="left" vertical="center" wrapText="1" indent="3"/>
    </xf>
    <xf numFmtId="49" fontId="26" fillId="0" borderId="32">
      <alignment horizontal="left" vertical="center" wrapText="1" indent="3"/>
    </xf>
    <xf numFmtId="0" fontId="29" fillId="0" borderId="29">
      <alignment horizontal="left" vertical="center" wrapText="1"/>
    </xf>
    <xf numFmtId="0" fontId="29" fillId="0" borderId="29">
      <alignment horizontal="left" vertical="center" wrapText="1"/>
    </xf>
    <xf numFmtId="49" fontId="26" fillId="0" borderId="18">
      <alignment horizontal="left" vertical="center" wrapText="1" indent="3"/>
    </xf>
    <xf numFmtId="49" fontId="26" fillId="0" borderId="18">
      <alignment horizontal="left" vertical="center" wrapText="1" indent="3"/>
    </xf>
    <xf numFmtId="49" fontId="26" fillId="0" borderId="0">
      <alignment horizontal="left" vertical="center" wrapText="1" indent="3"/>
    </xf>
    <xf numFmtId="49" fontId="26" fillId="0" borderId="0">
      <alignment horizontal="left" vertical="center" wrapText="1" indent="3"/>
    </xf>
    <xf numFmtId="49" fontId="26" fillId="0" borderId="11">
      <alignment horizontal="left" vertical="center" wrapText="1" indent="3"/>
    </xf>
    <xf numFmtId="49" fontId="26" fillId="0" borderId="11">
      <alignment horizontal="left" vertical="center" wrapText="1" indent="3"/>
    </xf>
    <xf numFmtId="49" fontId="29" fillId="0" borderId="29">
      <alignment horizontal="left" vertical="center" wrapText="1"/>
    </xf>
    <xf numFmtId="49" fontId="29" fillId="0" borderId="29">
      <alignment horizontal="left" vertical="center" wrapText="1"/>
    </xf>
    <xf numFmtId="0" fontId="26" fillId="0" borderId="30">
      <alignment horizontal="left" vertical="center" wrapText="1"/>
    </xf>
    <xf numFmtId="0" fontId="26" fillId="0" borderId="30">
      <alignment horizontal="left" vertical="center" wrapText="1"/>
    </xf>
    <xf numFmtId="0" fontId="26" fillId="0" borderId="32">
      <alignment horizontal="left" vertical="center" wrapText="1"/>
    </xf>
    <xf numFmtId="0" fontId="26" fillId="0" borderId="32">
      <alignment horizontal="left" vertical="center" wrapText="1"/>
    </xf>
    <xf numFmtId="49" fontId="26" fillId="0" borderId="30">
      <alignment horizontal="left" vertical="center" wrapText="1"/>
    </xf>
    <xf numFmtId="49" fontId="26" fillId="0" borderId="30">
      <alignment horizontal="left" vertical="center" wrapText="1"/>
    </xf>
    <xf numFmtId="49" fontId="26" fillId="0" borderId="32">
      <alignment horizontal="left" vertical="center" wrapText="1"/>
    </xf>
    <xf numFmtId="49" fontId="26" fillId="0" borderId="32">
      <alignment horizontal="left" vertical="center" wrapText="1"/>
    </xf>
    <xf numFmtId="49" fontId="27" fillId="0" borderId="33">
      <alignment horizontal="center"/>
    </xf>
    <xf numFmtId="49" fontId="27" fillId="0" borderId="33">
      <alignment horizontal="center"/>
    </xf>
    <xf numFmtId="49" fontId="27" fillId="0" borderId="34">
      <alignment horizontal="center" vertical="center" wrapText="1"/>
    </xf>
    <xf numFmtId="49" fontId="27" fillId="0" borderId="34">
      <alignment horizontal="center" vertical="center" wrapText="1"/>
    </xf>
    <xf numFmtId="49" fontId="26" fillId="0" borderId="35">
      <alignment horizontal="center" vertical="center" wrapText="1"/>
    </xf>
    <xf numFmtId="49" fontId="26" fillId="0" borderId="35">
      <alignment horizontal="center" vertical="center" wrapText="1"/>
    </xf>
    <xf numFmtId="49" fontId="26" fillId="0" borderId="23">
      <alignment horizontal="center" vertical="center" wrapText="1"/>
    </xf>
    <xf numFmtId="49" fontId="26" fillId="0" borderId="23">
      <alignment horizontal="center" vertical="center" wrapText="1"/>
    </xf>
    <xf numFmtId="49" fontId="26" fillId="0" borderId="34">
      <alignment horizontal="center" vertical="center" wrapText="1"/>
    </xf>
    <xf numFmtId="49" fontId="26" fillId="0" borderId="34">
      <alignment horizontal="center" vertical="center" wrapText="1"/>
    </xf>
    <xf numFmtId="49" fontId="26" fillId="0" borderId="36">
      <alignment horizontal="center" vertical="center" wrapText="1"/>
    </xf>
    <xf numFmtId="49" fontId="26" fillId="0" borderId="36">
      <alignment horizontal="center" vertical="center" wrapText="1"/>
    </xf>
    <xf numFmtId="49" fontId="26" fillId="0" borderId="37">
      <alignment horizontal="center" vertical="center" wrapText="1"/>
    </xf>
    <xf numFmtId="49" fontId="26" fillId="0" borderId="37">
      <alignment horizontal="center" vertical="center" wrapText="1"/>
    </xf>
    <xf numFmtId="49" fontId="26" fillId="0" borderId="0">
      <alignment horizontal="center" vertical="center" wrapText="1"/>
    </xf>
    <xf numFmtId="49" fontId="26" fillId="0" borderId="0">
      <alignment horizontal="center" vertical="center" wrapText="1"/>
    </xf>
    <xf numFmtId="49" fontId="26" fillId="0" borderId="11">
      <alignment horizontal="center" vertical="center" wrapText="1"/>
    </xf>
    <xf numFmtId="49" fontId="26" fillId="0" borderId="11">
      <alignment horizontal="center" vertical="center" wrapText="1"/>
    </xf>
    <xf numFmtId="49" fontId="27" fillId="0" borderId="33">
      <alignment horizontal="center" vertical="center" wrapText="1"/>
    </xf>
    <xf numFmtId="49" fontId="27" fillId="0" borderId="33">
      <alignment horizontal="center" vertical="center" wrapText="1"/>
    </xf>
    <xf numFmtId="0" fontId="27" fillId="0" borderId="33">
      <alignment horizontal="center" vertical="center"/>
    </xf>
    <xf numFmtId="0" fontId="27" fillId="0" borderId="33">
      <alignment horizontal="center" vertical="center"/>
    </xf>
    <xf numFmtId="0" fontId="26" fillId="0" borderId="35">
      <alignment horizontal="center" vertical="center"/>
    </xf>
    <xf numFmtId="0" fontId="26" fillId="0" borderId="35">
      <alignment horizontal="center" vertical="center"/>
    </xf>
    <xf numFmtId="0" fontId="26" fillId="0" borderId="23">
      <alignment horizontal="center" vertical="center"/>
    </xf>
    <xf numFmtId="0" fontId="26" fillId="0" borderId="23">
      <alignment horizontal="center" vertical="center"/>
    </xf>
    <xf numFmtId="0" fontId="26" fillId="0" borderId="34">
      <alignment horizontal="center" vertical="center"/>
    </xf>
    <xf numFmtId="0" fontId="26" fillId="0" borderId="34">
      <alignment horizontal="center" vertical="center"/>
    </xf>
    <xf numFmtId="0" fontId="27" fillId="0" borderId="34">
      <alignment horizontal="center" vertical="center"/>
    </xf>
    <xf numFmtId="0" fontId="27" fillId="0" borderId="34">
      <alignment horizontal="center" vertical="center"/>
    </xf>
    <xf numFmtId="0" fontId="26" fillId="0" borderId="36">
      <alignment horizontal="center" vertical="center"/>
    </xf>
    <xf numFmtId="0" fontId="26" fillId="0" borderId="36">
      <alignment horizontal="center" vertical="center"/>
    </xf>
    <xf numFmtId="49" fontId="27" fillId="0" borderId="33">
      <alignment horizontal="center" vertical="center"/>
    </xf>
    <xf numFmtId="49" fontId="27" fillId="0" borderId="33">
      <alignment horizontal="center" vertical="center"/>
    </xf>
    <xf numFmtId="49" fontId="26" fillId="0" borderId="35">
      <alignment horizontal="center" vertical="center"/>
    </xf>
    <xf numFmtId="49" fontId="26" fillId="0" borderId="35">
      <alignment horizontal="center" vertical="center"/>
    </xf>
    <xf numFmtId="49" fontId="26" fillId="0" borderId="23">
      <alignment horizontal="center" vertical="center"/>
    </xf>
    <xf numFmtId="49" fontId="26" fillId="0" borderId="23">
      <alignment horizontal="center" vertical="center"/>
    </xf>
    <xf numFmtId="49" fontId="26" fillId="0" borderId="34">
      <alignment horizontal="center" vertical="center"/>
    </xf>
    <xf numFmtId="49" fontId="26" fillId="0" borderId="34">
      <alignment horizontal="center" vertical="center"/>
    </xf>
    <xf numFmtId="49" fontId="26" fillId="0" borderId="36">
      <alignment horizontal="center" vertical="center"/>
    </xf>
    <xf numFmtId="49" fontId="26" fillId="0" borderId="36">
      <alignment horizontal="center" vertical="center"/>
    </xf>
    <xf numFmtId="49" fontId="26" fillId="0" borderId="11">
      <alignment horizontal="center"/>
    </xf>
    <xf numFmtId="49" fontId="26" fillId="0" borderId="11">
      <alignment horizontal="center"/>
    </xf>
    <xf numFmtId="0" fontId="26" fillId="0" borderId="18">
      <alignment horizontal="center"/>
    </xf>
    <xf numFmtId="0" fontId="26" fillId="0" borderId="18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49" fontId="26" fillId="0" borderId="11"/>
    <xf numFmtId="49" fontId="26" fillId="0" borderId="11"/>
    <xf numFmtId="0" fontId="26" fillId="0" borderId="28">
      <alignment horizontal="center" vertical="top"/>
    </xf>
    <xf numFmtId="0" fontId="26" fillId="0" borderId="28">
      <alignment horizontal="center" vertical="top"/>
    </xf>
    <xf numFmtId="49" fontId="26" fillId="0" borderId="28">
      <alignment horizontal="center" vertical="top" wrapText="1"/>
    </xf>
    <xf numFmtId="49" fontId="26" fillId="0" borderId="28">
      <alignment horizontal="center" vertical="top" wrapText="1"/>
    </xf>
    <xf numFmtId="0" fontId="26" fillId="0" borderId="25"/>
    <xf numFmtId="0" fontId="26" fillId="0" borderId="25"/>
    <xf numFmtId="4" fontId="26" fillId="0" borderId="38">
      <alignment horizontal="right"/>
    </xf>
    <xf numFmtId="4" fontId="26" fillId="0" borderId="38">
      <alignment horizontal="right"/>
    </xf>
    <xf numFmtId="4" fontId="26" fillId="0" borderId="37">
      <alignment horizontal="right"/>
    </xf>
    <xf numFmtId="4" fontId="26" fillId="0" borderId="37">
      <alignment horizontal="right"/>
    </xf>
    <xf numFmtId="4" fontId="26" fillId="0" borderId="0">
      <alignment horizontal="right" shrinkToFit="1"/>
    </xf>
    <xf numFmtId="4" fontId="26" fillId="0" borderId="0">
      <alignment horizontal="right" shrinkToFit="1"/>
    </xf>
    <xf numFmtId="4" fontId="26" fillId="0" borderId="11">
      <alignment horizontal="right"/>
    </xf>
    <xf numFmtId="4" fontId="26" fillId="0" borderId="11">
      <alignment horizontal="right"/>
    </xf>
    <xf numFmtId="0" fontId="26" fillId="0" borderId="18"/>
    <xf numFmtId="0" fontId="26" fillId="0" borderId="18"/>
    <xf numFmtId="0" fontId="26" fillId="0" borderId="28">
      <alignment horizontal="center" vertical="top" wrapText="1"/>
    </xf>
    <xf numFmtId="0" fontId="26" fillId="0" borderId="28">
      <alignment horizontal="center" vertical="top" wrapText="1"/>
    </xf>
    <xf numFmtId="0" fontId="26" fillId="0" borderId="11">
      <alignment horizontal="center"/>
    </xf>
    <xf numFmtId="0" fontId="26" fillId="0" borderId="11">
      <alignment horizontal="center"/>
    </xf>
    <xf numFmtId="49" fontId="26" fillId="0" borderId="18">
      <alignment horizontal="center"/>
    </xf>
    <xf numFmtId="49" fontId="26" fillId="0" borderId="18">
      <alignment horizontal="center"/>
    </xf>
    <xf numFmtId="49" fontId="26" fillId="0" borderId="0">
      <alignment horizontal="left"/>
    </xf>
    <xf numFmtId="49" fontId="26" fillId="0" borderId="0">
      <alignment horizontal="left"/>
    </xf>
    <xf numFmtId="4" fontId="26" fillId="0" borderId="25">
      <alignment horizontal="right"/>
    </xf>
    <xf numFmtId="4" fontId="26" fillId="0" borderId="25">
      <alignment horizontal="right"/>
    </xf>
    <xf numFmtId="0" fontId="26" fillId="0" borderId="28">
      <alignment horizontal="center" vertical="top"/>
    </xf>
    <xf numFmtId="0" fontId="26" fillId="0" borderId="28">
      <alignment horizontal="center" vertical="top"/>
    </xf>
    <xf numFmtId="4" fontId="26" fillId="0" borderId="26">
      <alignment horizontal="right"/>
    </xf>
    <xf numFmtId="4" fontId="26" fillId="0" borderId="26">
      <alignment horizontal="right"/>
    </xf>
    <xf numFmtId="4" fontId="26" fillId="0" borderId="39">
      <alignment horizontal="right"/>
    </xf>
    <xf numFmtId="4" fontId="26" fillId="0" borderId="39">
      <alignment horizontal="right"/>
    </xf>
    <xf numFmtId="0" fontId="26" fillId="0" borderId="26"/>
    <xf numFmtId="0" fontId="26" fillId="0" borderId="26"/>
    <xf numFmtId="0" fontId="30" fillId="0" borderId="40"/>
    <xf numFmtId="0" fontId="30" fillId="0" borderId="40"/>
    <xf numFmtId="0" fontId="25" fillId="3" borderId="0"/>
    <xf numFmtId="0" fontId="25" fillId="3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26" fillId="0" borderId="0">
      <alignment horizontal="left"/>
    </xf>
    <xf numFmtId="0" fontId="26" fillId="0" borderId="0">
      <alignment horizontal="left"/>
    </xf>
    <xf numFmtId="0" fontId="26" fillId="0" borderId="0"/>
    <xf numFmtId="0" fontId="26" fillId="0" borderId="0"/>
    <xf numFmtId="0" fontId="30" fillId="0" borderId="0"/>
    <xf numFmtId="0" fontId="30" fillId="0" borderId="0"/>
    <xf numFmtId="0" fontId="25" fillId="0" borderId="0"/>
    <xf numFmtId="0" fontId="25" fillId="0" borderId="0"/>
    <xf numFmtId="0" fontId="25" fillId="3" borderId="11"/>
    <xf numFmtId="0" fontId="25" fillId="3" borderId="11"/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0" fontId="25" fillId="3" borderId="41"/>
    <xf numFmtId="0" fontId="25" fillId="3" borderId="41"/>
    <xf numFmtId="0" fontId="26" fillId="0" borderId="42">
      <alignment horizontal="left" wrapText="1"/>
    </xf>
    <xf numFmtId="0" fontId="26" fillId="0" borderId="42">
      <alignment horizontal="left" wrapText="1"/>
    </xf>
    <xf numFmtId="0" fontId="26" fillId="0" borderId="19">
      <alignment horizontal="left" wrapText="1" indent="1"/>
    </xf>
    <xf numFmtId="0" fontId="26" fillId="0" borderId="19">
      <alignment horizontal="left" wrapText="1" indent="1"/>
    </xf>
    <xf numFmtId="0" fontId="26" fillId="0" borderId="13">
      <alignment horizontal="left" wrapText="1" indent="2"/>
    </xf>
    <xf numFmtId="0" fontId="26" fillId="0" borderId="13">
      <alignment horizontal="left" wrapText="1" indent="2"/>
    </xf>
    <xf numFmtId="0" fontId="25" fillId="3" borderId="18"/>
    <xf numFmtId="0" fontId="25" fillId="3" borderId="18"/>
    <xf numFmtId="0" fontId="32" fillId="0" borderId="0">
      <alignment horizontal="center" wrapText="1"/>
    </xf>
    <xf numFmtId="0" fontId="32" fillId="0" borderId="0">
      <alignment horizontal="center" wrapText="1"/>
    </xf>
    <xf numFmtId="0" fontId="33" fillId="0" borderId="0">
      <alignment horizontal="center" vertical="top"/>
    </xf>
    <xf numFmtId="0" fontId="33" fillId="0" borderId="0">
      <alignment horizontal="center" vertical="top"/>
    </xf>
    <xf numFmtId="0" fontId="26" fillId="0" borderId="11">
      <alignment wrapText="1"/>
    </xf>
    <xf numFmtId="0" fontId="26" fillId="0" borderId="11">
      <alignment wrapText="1"/>
    </xf>
    <xf numFmtId="0" fontId="26" fillId="0" borderId="41">
      <alignment wrapText="1"/>
    </xf>
    <xf numFmtId="0" fontId="26" fillId="0" borderId="41">
      <alignment wrapText="1"/>
    </xf>
    <xf numFmtId="0" fontId="26" fillId="0" borderId="18">
      <alignment horizontal="left"/>
    </xf>
    <xf numFmtId="0" fontId="26" fillId="0" borderId="18">
      <alignment horizontal="left"/>
    </xf>
    <xf numFmtId="0" fontId="25" fillId="3" borderId="43"/>
    <xf numFmtId="0" fontId="25" fillId="3" borderId="43"/>
    <xf numFmtId="49" fontId="26" fillId="0" borderId="33">
      <alignment horizontal="center" wrapText="1"/>
    </xf>
    <xf numFmtId="49" fontId="26" fillId="0" borderId="33">
      <alignment horizontal="center" wrapText="1"/>
    </xf>
    <xf numFmtId="49" fontId="26" fillId="0" borderId="35">
      <alignment horizontal="center" wrapText="1"/>
    </xf>
    <xf numFmtId="49" fontId="26" fillId="0" borderId="35">
      <alignment horizontal="center" wrapText="1"/>
    </xf>
    <xf numFmtId="49" fontId="26" fillId="0" borderId="34">
      <alignment horizontal="center"/>
    </xf>
    <xf numFmtId="49" fontId="26" fillId="0" borderId="34">
      <alignment horizontal="center"/>
    </xf>
    <xf numFmtId="0" fontId="25" fillId="3" borderId="44"/>
    <xf numFmtId="0" fontId="25" fillId="3" borderId="44"/>
    <xf numFmtId="0" fontId="26" fillId="0" borderId="37"/>
    <xf numFmtId="0" fontId="26" fillId="0" borderId="37"/>
    <xf numFmtId="0" fontId="26" fillId="0" borderId="0">
      <alignment horizontal="center"/>
    </xf>
    <xf numFmtId="0" fontId="26" fillId="0" borderId="0">
      <alignment horizontal="center"/>
    </xf>
    <xf numFmtId="49" fontId="26" fillId="0" borderId="18"/>
    <xf numFmtId="49" fontId="26" fillId="0" borderId="18"/>
    <xf numFmtId="49" fontId="26" fillId="0" borderId="0"/>
    <xf numFmtId="49" fontId="26" fillId="0" borderId="0"/>
    <xf numFmtId="49" fontId="26" fillId="0" borderId="8">
      <alignment horizontal="center"/>
    </xf>
    <xf numFmtId="49" fontId="26" fillId="0" borderId="8">
      <alignment horizontal="center"/>
    </xf>
    <xf numFmtId="49" fontId="26" fillId="0" borderId="25">
      <alignment horizontal="center"/>
    </xf>
    <xf numFmtId="49" fontId="26" fillId="0" borderId="25">
      <alignment horizontal="center"/>
    </xf>
    <xf numFmtId="49" fontId="26" fillId="0" borderId="28">
      <alignment horizontal="center"/>
    </xf>
    <xf numFmtId="49" fontId="26" fillId="0" borderId="28">
      <alignment horizontal="center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38">
      <alignment horizontal="center" vertical="center" wrapText="1"/>
    </xf>
    <xf numFmtId="49" fontId="26" fillId="0" borderId="38">
      <alignment horizontal="center" vertical="center" wrapText="1"/>
    </xf>
    <xf numFmtId="0" fontId="25" fillId="3" borderId="45"/>
    <xf numFmtId="0" fontId="25" fillId="3" borderId="45"/>
    <xf numFmtId="4" fontId="26" fillId="0" borderId="28">
      <alignment horizontal="right"/>
    </xf>
    <xf numFmtId="4" fontId="26" fillId="0" borderId="28">
      <alignment horizontal="right"/>
    </xf>
    <xf numFmtId="0" fontId="26" fillId="4" borderId="37"/>
    <xf numFmtId="0" fontId="26" fillId="4" borderId="37"/>
    <xf numFmtId="0" fontId="26" fillId="4" borderId="0"/>
    <xf numFmtId="0" fontId="26" fillId="4" borderId="0"/>
    <xf numFmtId="0" fontId="32" fillId="0" borderId="0">
      <alignment horizontal="center" wrapText="1"/>
    </xf>
    <xf numFmtId="0" fontId="32" fillId="0" borderId="0">
      <alignment horizontal="center" wrapText="1"/>
    </xf>
    <xf numFmtId="0" fontId="34" fillId="0" borderId="46"/>
    <xf numFmtId="0" fontId="34" fillId="0" borderId="46"/>
    <xf numFmtId="49" fontId="35" fillId="0" borderId="47">
      <alignment horizontal="right"/>
    </xf>
    <xf numFmtId="49" fontId="35" fillId="0" borderId="47">
      <alignment horizontal="right"/>
    </xf>
    <xf numFmtId="0" fontId="26" fillId="0" borderId="47">
      <alignment horizontal="right"/>
    </xf>
    <xf numFmtId="0" fontId="26" fillId="0" borderId="47">
      <alignment horizontal="right"/>
    </xf>
    <xf numFmtId="0" fontId="34" fillId="0" borderId="11"/>
    <xf numFmtId="0" fontId="34" fillId="0" borderId="11"/>
    <xf numFmtId="0" fontId="26" fillId="0" borderId="38">
      <alignment horizontal="center"/>
    </xf>
    <xf numFmtId="0" fontId="26" fillId="0" borderId="38">
      <alignment horizontal="center"/>
    </xf>
    <xf numFmtId="49" fontId="25" fillId="0" borderId="48">
      <alignment horizontal="center"/>
    </xf>
    <xf numFmtId="49" fontId="25" fillId="0" borderId="48">
      <alignment horizontal="center"/>
    </xf>
    <xf numFmtId="165" fontId="26" fillId="0" borderId="16">
      <alignment horizontal="center"/>
    </xf>
    <xf numFmtId="165" fontId="26" fillId="0" borderId="16">
      <alignment horizontal="center"/>
    </xf>
    <xf numFmtId="0" fontId="26" fillId="0" borderId="49">
      <alignment horizontal="center"/>
    </xf>
    <xf numFmtId="0" fontId="26" fillId="0" borderId="49">
      <alignment horizontal="center"/>
    </xf>
    <xf numFmtId="49" fontId="26" fillId="0" borderId="17">
      <alignment horizontal="center"/>
    </xf>
    <xf numFmtId="49" fontId="26" fillId="0" borderId="17">
      <alignment horizontal="center"/>
    </xf>
    <xf numFmtId="49" fontId="26" fillId="0" borderId="16">
      <alignment horizontal="center"/>
    </xf>
    <xf numFmtId="49" fontId="26" fillId="0" borderId="16">
      <alignment horizontal="center"/>
    </xf>
    <xf numFmtId="0" fontId="26" fillId="0" borderId="16">
      <alignment horizontal="center"/>
    </xf>
    <xf numFmtId="0" fontId="26" fillId="0" borderId="16">
      <alignment horizontal="center"/>
    </xf>
    <xf numFmtId="49" fontId="26" fillId="0" borderId="50">
      <alignment horizontal="center"/>
    </xf>
    <xf numFmtId="49" fontId="26" fillId="0" borderId="50">
      <alignment horizontal="center"/>
    </xf>
    <xf numFmtId="0" fontId="30" fillId="0" borderId="37"/>
    <xf numFmtId="0" fontId="30" fillId="0" borderId="37"/>
    <xf numFmtId="0" fontId="34" fillId="0" borderId="0"/>
    <xf numFmtId="0" fontId="34" fillId="0" borderId="0"/>
    <xf numFmtId="0" fontId="25" fillId="0" borderId="51"/>
    <xf numFmtId="0" fontId="25" fillId="0" borderId="51"/>
    <xf numFmtId="0" fontId="25" fillId="0" borderId="40"/>
    <xf numFmtId="0" fontId="25" fillId="0" borderId="40"/>
    <xf numFmtId="4" fontId="26" fillId="0" borderId="13">
      <alignment horizontal="right"/>
    </xf>
    <xf numFmtId="4" fontId="26" fillId="0" borderId="13">
      <alignment horizontal="right"/>
    </xf>
    <xf numFmtId="49" fontId="26" fillId="0" borderId="26">
      <alignment horizontal="center"/>
    </xf>
    <xf numFmtId="49" fontId="26" fillId="0" borderId="26">
      <alignment horizontal="center"/>
    </xf>
    <xf numFmtId="0" fontId="26" fillId="0" borderId="52">
      <alignment horizontal="left" wrapText="1"/>
    </xf>
    <xf numFmtId="0" fontId="26" fillId="0" borderId="52">
      <alignment horizontal="left" wrapText="1"/>
    </xf>
    <xf numFmtId="0" fontId="26" fillId="0" borderId="24">
      <alignment horizontal="left" wrapText="1" indent="1"/>
    </xf>
    <xf numFmtId="0" fontId="26" fillId="0" borderId="24">
      <alignment horizontal="left" wrapText="1" indent="1"/>
    </xf>
    <xf numFmtId="0" fontId="26" fillId="0" borderId="16">
      <alignment horizontal="left" wrapText="1" indent="2"/>
    </xf>
    <xf numFmtId="0" fontId="26" fillId="0" borderId="16">
      <alignment horizontal="left" wrapText="1" indent="2"/>
    </xf>
    <xf numFmtId="0" fontId="25" fillId="3" borderId="53"/>
    <xf numFmtId="0" fontId="25" fillId="3" borderId="53"/>
    <xf numFmtId="0" fontId="26" fillId="4" borderId="21"/>
    <xf numFmtId="0" fontId="26" fillId="4" borderId="21"/>
    <xf numFmtId="0" fontId="32" fillId="0" borderId="0">
      <alignment horizontal="left" wrapText="1"/>
    </xf>
    <xf numFmtId="0" fontId="32" fillId="0" borderId="0">
      <alignment horizontal="left" wrapText="1"/>
    </xf>
    <xf numFmtId="49" fontId="25" fillId="0" borderId="0"/>
    <xf numFmtId="49" fontId="25" fillId="0" borderId="0"/>
    <xf numFmtId="0" fontId="26" fillId="0" borderId="0">
      <alignment horizontal="right"/>
    </xf>
    <xf numFmtId="0" fontId="26" fillId="0" borderId="0">
      <alignment horizontal="right"/>
    </xf>
    <xf numFmtId="49" fontId="26" fillId="0" borderId="0">
      <alignment horizontal="right"/>
    </xf>
    <xf numFmtId="49" fontId="26" fillId="0" borderId="0">
      <alignment horizontal="right"/>
    </xf>
    <xf numFmtId="0" fontId="26" fillId="0" borderId="0">
      <alignment horizontal="left" wrapText="1"/>
    </xf>
    <xf numFmtId="0" fontId="26" fillId="0" borderId="0">
      <alignment horizontal="left" wrapText="1"/>
    </xf>
    <xf numFmtId="0" fontId="26" fillId="0" borderId="11">
      <alignment horizontal="left"/>
    </xf>
    <xf numFmtId="0" fontId="26" fillId="0" borderId="11">
      <alignment horizontal="left"/>
    </xf>
    <xf numFmtId="0" fontId="26" fillId="0" borderId="20">
      <alignment horizontal="left" wrapText="1"/>
    </xf>
    <xf numFmtId="0" fontId="26" fillId="0" borderId="20">
      <alignment horizontal="left" wrapText="1"/>
    </xf>
    <xf numFmtId="0" fontId="26" fillId="0" borderId="41"/>
    <xf numFmtId="0" fontId="26" fillId="0" borderId="41"/>
    <xf numFmtId="0" fontId="27" fillId="0" borderId="54">
      <alignment horizontal="left" wrapText="1"/>
    </xf>
    <xf numFmtId="0" fontId="27" fillId="0" borderId="54">
      <alignment horizontal="left" wrapText="1"/>
    </xf>
    <xf numFmtId="0" fontId="26" fillId="0" borderId="12">
      <alignment horizontal="left" wrapText="1" indent="2"/>
    </xf>
    <xf numFmtId="0" fontId="26" fillId="0" borderId="12">
      <alignment horizontal="left" wrapText="1" indent="2"/>
    </xf>
    <xf numFmtId="49" fontId="26" fillId="0" borderId="0">
      <alignment horizontal="center" wrapText="1"/>
    </xf>
    <xf numFmtId="49" fontId="26" fillId="0" borderId="0">
      <alignment horizontal="center" wrapText="1"/>
    </xf>
    <xf numFmtId="49" fontId="26" fillId="0" borderId="34">
      <alignment horizontal="center" wrapText="1"/>
    </xf>
    <xf numFmtId="49" fontId="26" fillId="0" borderId="34">
      <alignment horizontal="center" wrapText="1"/>
    </xf>
    <xf numFmtId="0" fontId="26" fillId="0" borderId="55"/>
    <xf numFmtId="0" fontId="26" fillId="0" borderId="55"/>
    <xf numFmtId="0" fontId="26" fillId="0" borderId="56">
      <alignment horizontal="center" wrapText="1"/>
    </xf>
    <xf numFmtId="0" fontId="26" fillId="0" borderId="56">
      <alignment horizontal="center" wrapText="1"/>
    </xf>
    <xf numFmtId="0" fontId="25" fillId="3" borderId="37"/>
    <xf numFmtId="0" fontId="25" fillId="3" borderId="37"/>
    <xf numFmtId="49" fontId="26" fillId="0" borderId="23">
      <alignment horizontal="center"/>
    </xf>
    <xf numFmtId="49" fontId="26" fillId="0" borderId="23">
      <alignment horizontal="center"/>
    </xf>
    <xf numFmtId="0" fontId="25" fillId="0" borderId="37"/>
    <xf numFmtId="0" fontId="25" fillId="0" borderId="37"/>
    <xf numFmtId="0" fontId="24" fillId="0" borderId="0"/>
    <xf numFmtId="0" fontId="36" fillId="0" borderId="0"/>
  </cellStyleXfs>
  <cellXfs count="107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5" fillId="0" borderId="0" xfId="0" applyFont="1"/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right"/>
    </xf>
    <xf numFmtId="0" fontId="4" fillId="0" borderId="6" xfId="0" applyNumberFormat="1" applyFont="1" applyBorder="1" applyAlignment="1">
      <alignment horizontal="center" vertical="center" wrapText="1" shrinkToFit="1"/>
    </xf>
    <xf numFmtId="0" fontId="5" fillId="0" borderId="6" xfId="0" applyNumberFormat="1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left" vertical="top" wrapText="1" shrinkToFit="1"/>
    </xf>
    <xf numFmtId="164" fontId="9" fillId="0" borderId="7" xfId="1" applyNumberFormat="1" applyFont="1" applyBorder="1" applyAlignment="1">
      <alignment horizontal="center" vertical="top"/>
    </xf>
    <xf numFmtId="164" fontId="10" fillId="0" borderId="7" xfId="0" applyNumberFormat="1" applyFont="1" applyBorder="1" applyAlignment="1">
      <alignment horizontal="center" vertical="center" shrinkToFit="1"/>
    </xf>
    <xf numFmtId="164" fontId="9" fillId="0" borderId="7" xfId="0" applyNumberFormat="1" applyFont="1" applyBorder="1" applyAlignment="1">
      <alignment horizontal="center" vertical="top" shrinkToFit="1"/>
    </xf>
    <xf numFmtId="164" fontId="11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left" vertical="center" wrapText="1" shrinkToFit="1"/>
    </xf>
    <xf numFmtId="164" fontId="5" fillId="0" borderId="7" xfId="1" applyNumberFormat="1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center" shrinkToFit="1"/>
    </xf>
    <xf numFmtId="164" fontId="5" fillId="0" borderId="7" xfId="0" applyNumberFormat="1" applyFont="1" applyBorder="1" applyAlignment="1">
      <alignment horizontal="center" vertical="top" shrinkToFit="1"/>
    </xf>
    <xf numFmtId="164" fontId="6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left" vertical="top" wrapText="1" shrinkToFit="1"/>
    </xf>
    <xf numFmtId="164" fontId="12" fillId="0" borderId="7" xfId="2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top" wrapText="1" shrinkToFit="1"/>
    </xf>
    <xf numFmtId="164" fontId="12" fillId="0" borderId="7" xfId="1" applyNumberFormat="1" applyFont="1" applyBorder="1" applyAlignment="1">
      <alignment horizontal="center" vertical="top"/>
    </xf>
    <xf numFmtId="164" fontId="12" fillId="0" borderId="7" xfId="2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justify" vertical="top" wrapText="1" shrinkToFit="1"/>
    </xf>
    <xf numFmtId="0" fontId="4" fillId="0" borderId="7" xfId="0" applyFont="1" applyBorder="1" applyAlignment="1">
      <alignment horizontal="justify" vertical="top" wrapText="1" shrinkToFit="1"/>
    </xf>
    <xf numFmtId="0" fontId="13" fillId="0" borderId="7" xfId="0" applyFont="1" applyBorder="1" applyAlignment="1">
      <alignment horizontal="justify" vertical="top" wrapText="1" shrinkToFit="1"/>
    </xf>
    <xf numFmtId="0" fontId="7" fillId="0" borderId="7" xfId="0" applyFont="1" applyBorder="1" applyAlignment="1">
      <alignment horizontal="justify" vertical="top" wrapText="1" shrinkToFit="1"/>
    </xf>
    <xf numFmtId="164" fontId="9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shrinkToFit="1"/>
    </xf>
    <xf numFmtId="164" fontId="9" fillId="0" borderId="7" xfId="0" applyNumberFormat="1" applyFont="1" applyBorder="1" applyAlignment="1">
      <alignment horizontal="center" vertical="center" shrinkToFit="1"/>
    </xf>
    <xf numFmtId="164" fontId="11" fillId="0" borderId="7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wrapText="1" shrinkToFit="1"/>
    </xf>
    <xf numFmtId="164" fontId="10" fillId="0" borderId="7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top" wrapText="1" shrinkToFit="1"/>
    </xf>
    <xf numFmtId="164" fontId="5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shrinkToFit="1"/>
    </xf>
    <xf numFmtId="164" fontId="0" fillId="0" borderId="7" xfId="0" applyNumberFormat="1" applyFont="1" applyBorder="1" applyAlignment="1">
      <alignment horizontal="center" vertical="center" shrinkToFit="1"/>
    </xf>
    <xf numFmtId="164" fontId="14" fillId="0" borderId="7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wrapText="1" shrinkToFit="1"/>
    </xf>
    <xf numFmtId="164" fontId="15" fillId="0" borderId="7" xfId="0" applyNumberFormat="1" applyFont="1" applyBorder="1" applyAlignment="1">
      <alignment horizontal="center" vertical="center" shrinkToFit="1"/>
    </xf>
    <xf numFmtId="164" fontId="5" fillId="0" borderId="7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 shrinkToFit="1"/>
    </xf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left" vertical="top" wrapText="1" shrinkToFit="1"/>
    </xf>
    <xf numFmtId="164" fontId="16" fillId="0" borderId="7" xfId="0" applyNumberFormat="1" applyFont="1" applyBorder="1" applyAlignment="1">
      <alignment horizontal="center" vertical="center" shrinkToFit="1"/>
    </xf>
    <xf numFmtId="49" fontId="10" fillId="0" borderId="7" xfId="0" applyNumberFormat="1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left" vertical="top" wrapText="1" shrinkToFit="1"/>
    </xf>
    <xf numFmtId="164" fontId="17" fillId="0" borderId="7" xfId="0" applyNumberFormat="1" applyFont="1" applyBorder="1" applyAlignment="1">
      <alignment horizontal="center" vertical="center" shrinkToFit="1"/>
    </xf>
    <xf numFmtId="49" fontId="18" fillId="0" borderId="7" xfId="0" applyNumberFormat="1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left" vertical="top" wrapText="1" shrinkToFit="1"/>
    </xf>
    <xf numFmtId="0" fontId="4" fillId="0" borderId="7" xfId="0" applyNumberFormat="1" applyFont="1" applyBorder="1" applyAlignment="1">
      <alignment horizontal="left" vertical="top" wrapText="1" shrinkToFit="1"/>
    </xf>
    <xf numFmtId="164" fontId="5" fillId="0" borderId="7" xfId="0" applyNumberFormat="1" applyFont="1" applyBorder="1" applyAlignment="1">
      <alignment horizontal="center" vertical="top" wrapText="1" shrinkToFit="1"/>
    </xf>
    <xf numFmtId="164" fontId="19" fillId="0" borderId="7" xfId="0" applyNumberFormat="1" applyFont="1" applyBorder="1" applyAlignment="1">
      <alignment horizontal="center" vertical="top" wrapText="1" shrinkToFit="1"/>
    </xf>
    <xf numFmtId="164" fontId="6" fillId="0" borderId="7" xfId="0" applyNumberFormat="1" applyFont="1" applyBorder="1" applyAlignment="1">
      <alignment horizontal="center" vertical="top" wrapText="1" shrinkToFit="1"/>
    </xf>
    <xf numFmtId="0" fontId="0" fillId="0" borderId="0" xfId="0" applyAlignment="1">
      <alignment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vertical="top" wrapText="1" shrinkToFit="1"/>
    </xf>
    <xf numFmtId="0" fontId="4" fillId="0" borderId="0" xfId="0" applyFont="1" applyBorder="1" applyAlignment="1">
      <alignment horizontal="center" vertical="top" wrapText="1" shrinkToFit="1"/>
    </xf>
    <xf numFmtId="0" fontId="4" fillId="0" borderId="0" xfId="0" applyFont="1" applyBorder="1" applyAlignment="1">
      <alignment vertical="top" wrapText="1" shrinkToFit="1"/>
    </xf>
    <xf numFmtId="164" fontId="4" fillId="0" borderId="0" xfId="0" applyNumberFormat="1" applyFont="1" applyBorder="1" applyAlignment="1">
      <alignment horizontal="center" vertical="top" wrapText="1" shrinkToFit="1"/>
    </xf>
    <xf numFmtId="164" fontId="5" fillId="0" borderId="0" xfId="0" applyNumberFormat="1" applyFont="1" applyBorder="1" applyAlignment="1">
      <alignment horizontal="center" vertical="top" wrapText="1" shrinkToFit="1"/>
    </xf>
    <xf numFmtId="164" fontId="6" fillId="0" borderId="0" xfId="0" applyNumberFormat="1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center" shrinkToFit="1"/>
    </xf>
    <xf numFmtId="0" fontId="16" fillId="0" borderId="7" xfId="0" applyFont="1" applyBorder="1" applyAlignment="1">
      <alignment vertical="top" shrinkToFit="1"/>
    </xf>
    <xf numFmtId="164" fontId="19" fillId="0" borderId="7" xfId="3" applyNumberFormat="1" applyFont="1" applyBorder="1" applyAlignment="1">
      <alignment horizontal="center" vertical="center" shrinkToFit="1"/>
    </xf>
    <xf numFmtId="164" fontId="21" fillId="0" borderId="7" xfId="0" applyNumberFormat="1" applyFont="1" applyBorder="1" applyAlignment="1">
      <alignment horizontal="center" vertical="center" shrinkToFit="1"/>
    </xf>
    <xf numFmtId="164" fontId="3" fillId="0" borderId="7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vertical="top" shrinkToFit="1"/>
    </xf>
    <xf numFmtId="164" fontId="1" fillId="0" borderId="7" xfId="0" applyNumberFormat="1" applyFont="1" applyBorder="1" applyAlignment="1">
      <alignment horizontal="center" vertical="center" shrinkToFit="1"/>
    </xf>
    <xf numFmtId="164" fontId="22" fillId="0" borderId="7" xfId="0" applyNumberFormat="1" applyFont="1" applyBorder="1" applyAlignment="1">
      <alignment horizontal="center" vertical="center" shrinkToFit="1"/>
    </xf>
    <xf numFmtId="164" fontId="6" fillId="0" borderId="7" xfId="3" applyNumberFormat="1" applyFont="1" applyBorder="1" applyAlignment="1">
      <alignment horizontal="center" vertical="center" shrinkToFit="1"/>
    </xf>
    <xf numFmtId="0" fontId="6" fillId="0" borderId="0" xfId="0" applyFont="1" applyBorder="1" applyAlignment="1">
      <alignment vertical="top" wrapText="1" shrinkToFit="1"/>
    </xf>
    <xf numFmtId="0" fontId="2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Font="1"/>
    <xf numFmtId="0" fontId="14" fillId="0" borderId="0" xfId="0" applyFont="1"/>
    <xf numFmtId="164" fontId="4" fillId="0" borderId="1" xfId="0" applyNumberFormat="1" applyFont="1" applyBorder="1" applyAlignment="1">
      <alignment horizontal="center" vertical="center" wrapText="1" shrinkToFit="1"/>
    </xf>
    <xf numFmtId="164" fontId="4" fillId="0" borderId="6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6" xfId="0" applyNumberFormat="1" applyFont="1" applyBorder="1" applyAlignment="1">
      <alignment horizontal="center" vertical="center" wrapText="1" shrinkToFit="1"/>
    </xf>
    <xf numFmtId="164" fontId="6" fillId="0" borderId="1" xfId="0" applyNumberFormat="1" applyFont="1" applyBorder="1" applyAlignment="1">
      <alignment horizontal="center" vertical="center" wrapText="1" shrinkToFit="1"/>
    </xf>
    <xf numFmtId="164" fontId="6" fillId="0" borderId="6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4" fillId="0" borderId="5" xfId="0" applyNumberFormat="1" applyFont="1" applyBorder="1" applyAlignment="1">
      <alignment horizontal="center" vertical="center" wrapText="1" shrinkToFit="1"/>
    </xf>
    <xf numFmtId="0" fontId="4" fillId="0" borderId="6" xfId="0" applyNumberFormat="1" applyFont="1" applyBorder="1" applyAlignment="1">
      <alignment horizontal="center" vertical="center" wrapText="1" shrinkToFit="1"/>
    </xf>
    <xf numFmtId="164" fontId="4" fillId="2" borderId="2" xfId="0" applyNumberFormat="1" applyFont="1" applyFill="1" applyBorder="1" applyAlignment="1">
      <alignment horizontal="center" vertical="center" wrapText="1" shrinkToFit="1"/>
    </xf>
    <xf numFmtId="164" fontId="4" fillId="2" borderId="3" xfId="0" applyNumberFormat="1" applyFont="1" applyFill="1" applyBorder="1" applyAlignment="1">
      <alignment horizontal="center" vertical="center" wrapText="1" shrinkToFit="1"/>
    </xf>
    <xf numFmtId="164" fontId="4" fillId="2" borderId="4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Border="1" applyAlignment="1">
      <alignment horizontal="center" vertical="center" wrapText="1" shrinkToFit="1"/>
    </xf>
    <xf numFmtId="0" fontId="6" fillId="0" borderId="3" xfId="0" applyNumberFormat="1" applyFont="1" applyBorder="1" applyAlignment="1">
      <alignment horizontal="center" vertical="center" wrapText="1" shrinkToFit="1"/>
    </xf>
    <xf numFmtId="0" fontId="6" fillId="0" borderId="4" xfId="0" applyNumberFormat="1" applyFont="1" applyBorder="1" applyAlignment="1">
      <alignment horizontal="center" vertical="center" wrapText="1" shrinkToFit="1"/>
    </xf>
    <xf numFmtId="0" fontId="6" fillId="0" borderId="1" xfId="0" applyNumberFormat="1" applyFont="1" applyBorder="1" applyAlignment="1">
      <alignment horizontal="center" vertical="center" wrapText="1" shrinkToFit="1"/>
    </xf>
    <xf numFmtId="0" fontId="6" fillId="0" borderId="5" xfId="0" applyNumberFormat="1" applyFont="1" applyBorder="1" applyAlignment="1">
      <alignment horizontal="center" vertical="center" wrapText="1" shrinkToFit="1"/>
    </xf>
    <xf numFmtId="0" fontId="6" fillId="0" borderId="6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right"/>
    </xf>
  </cellXfs>
  <cellStyles count="384">
    <cellStyle name="br" xfId="4"/>
    <cellStyle name="br 2" xfId="5"/>
    <cellStyle name="col" xfId="6"/>
    <cellStyle name="col 2" xfId="7"/>
    <cellStyle name="style0" xfId="8"/>
    <cellStyle name="style0 2" xfId="9"/>
    <cellStyle name="td" xfId="10"/>
    <cellStyle name="td 2" xfId="11"/>
    <cellStyle name="tr" xfId="12"/>
    <cellStyle name="tr 2" xfId="13"/>
    <cellStyle name="xl100" xfId="14"/>
    <cellStyle name="xl100 2" xfId="15"/>
    <cellStyle name="xl101" xfId="16"/>
    <cellStyle name="xl101 2" xfId="17"/>
    <cellStyle name="xl102" xfId="18"/>
    <cellStyle name="xl102 2" xfId="19"/>
    <cellStyle name="xl103" xfId="20"/>
    <cellStyle name="xl103 2" xfId="21"/>
    <cellStyle name="xl104" xfId="22"/>
    <cellStyle name="xl104 2" xfId="23"/>
    <cellStyle name="xl105" xfId="24"/>
    <cellStyle name="xl105 2" xfId="25"/>
    <cellStyle name="xl106" xfId="26"/>
    <cellStyle name="xl106 2" xfId="27"/>
    <cellStyle name="xl107" xfId="28"/>
    <cellStyle name="xl107 2" xfId="29"/>
    <cellStyle name="xl108" xfId="30"/>
    <cellStyle name="xl108 2" xfId="31"/>
    <cellStyle name="xl109" xfId="32"/>
    <cellStyle name="xl109 2" xfId="33"/>
    <cellStyle name="xl110" xfId="34"/>
    <cellStyle name="xl110 2" xfId="35"/>
    <cellStyle name="xl111" xfId="36"/>
    <cellStyle name="xl111 2" xfId="37"/>
    <cellStyle name="xl112" xfId="38"/>
    <cellStyle name="xl112 2" xfId="39"/>
    <cellStyle name="xl113" xfId="40"/>
    <cellStyle name="xl113 2" xfId="41"/>
    <cellStyle name="xl114" xfId="42"/>
    <cellStyle name="xl114 2" xfId="43"/>
    <cellStyle name="xl115" xfId="44"/>
    <cellStyle name="xl115 2" xfId="45"/>
    <cellStyle name="xl116" xfId="46"/>
    <cellStyle name="xl116 2" xfId="47"/>
    <cellStyle name="xl117" xfId="48"/>
    <cellStyle name="xl117 2" xfId="49"/>
    <cellStyle name="xl118" xfId="50"/>
    <cellStyle name="xl118 2" xfId="51"/>
    <cellStyle name="xl119" xfId="52"/>
    <cellStyle name="xl119 2" xfId="53"/>
    <cellStyle name="xl120" xfId="54"/>
    <cellStyle name="xl120 2" xfId="55"/>
    <cellStyle name="xl121" xfId="56"/>
    <cellStyle name="xl121 2" xfId="57"/>
    <cellStyle name="xl122" xfId="58"/>
    <cellStyle name="xl122 2" xfId="59"/>
    <cellStyle name="xl123" xfId="60"/>
    <cellStyle name="xl123 2" xfId="61"/>
    <cellStyle name="xl124" xfId="62"/>
    <cellStyle name="xl124 2" xfId="63"/>
    <cellStyle name="xl125" xfId="64"/>
    <cellStyle name="xl125 2" xfId="65"/>
    <cellStyle name="xl126" xfId="66"/>
    <cellStyle name="xl126 2" xfId="67"/>
    <cellStyle name="xl127" xfId="68"/>
    <cellStyle name="xl127 2" xfId="69"/>
    <cellStyle name="xl128" xfId="70"/>
    <cellStyle name="xl128 2" xfId="71"/>
    <cellStyle name="xl129" xfId="72"/>
    <cellStyle name="xl129 2" xfId="73"/>
    <cellStyle name="xl130" xfId="74"/>
    <cellStyle name="xl130 2" xfId="75"/>
    <cellStyle name="xl131" xfId="76"/>
    <cellStyle name="xl131 2" xfId="77"/>
    <cellStyle name="xl132" xfId="78"/>
    <cellStyle name="xl132 2" xfId="79"/>
    <cellStyle name="xl133" xfId="80"/>
    <cellStyle name="xl133 2" xfId="81"/>
    <cellStyle name="xl134" xfId="82"/>
    <cellStyle name="xl134 2" xfId="83"/>
    <cellStyle name="xl135" xfId="84"/>
    <cellStyle name="xl135 2" xfId="85"/>
    <cellStyle name="xl136" xfId="86"/>
    <cellStyle name="xl136 2" xfId="87"/>
    <cellStyle name="xl137" xfId="88"/>
    <cellStyle name="xl137 2" xfId="89"/>
    <cellStyle name="xl138" xfId="90"/>
    <cellStyle name="xl138 2" xfId="91"/>
    <cellStyle name="xl139" xfId="92"/>
    <cellStyle name="xl139 2" xfId="93"/>
    <cellStyle name="xl140" xfId="94"/>
    <cellStyle name="xl140 2" xfId="95"/>
    <cellStyle name="xl141" xfId="96"/>
    <cellStyle name="xl141 2" xfId="97"/>
    <cellStyle name="xl142" xfId="98"/>
    <cellStyle name="xl142 2" xfId="99"/>
    <cellStyle name="xl143" xfId="100"/>
    <cellStyle name="xl143 2" xfId="101"/>
    <cellStyle name="xl144" xfId="102"/>
    <cellStyle name="xl144 2" xfId="103"/>
    <cellStyle name="xl145" xfId="104"/>
    <cellStyle name="xl145 2" xfId="105"/>
    <cellStyle name="xl146" xfId="106"/>
    <cellStyle name="xl146 2" xfId="107"/>
    <cellStyle name="xl147" xfId="108"/>
    <cellStyle name="xl147 2" xfId="109"/>
    <cellStyle name="xl148" xfId="110"/>
    <cellStyle name="xl148 2" xfId="111"/>
    <cellStyle name="xl149" xfId="112"/>
    <cellStyle name="xl149 2" xfId="113"/>
    <cellStyle name="xl150" xfId="114"/>
    <cellStyle name="xl150 2" xfId="115"/>
    <cellStyle name="xl151" xfId="116"/>
    <cellStyle name="xl151 2" xfId="117"/>
    <cellStyle name="xl152" xfId="118"/>
    <cellStyle name="xl152 2" xfId="119"/>
    <cellStyle name="xl153" xfId="120"/>
    <cellStyle name="xl153 2" xfId="121"/>
    <cellStyle name="xl154" xfId="122"/>
    <cellStyle name="xl154 2" xfId="123"/>
    <cellStyle name="xl155" xfId="124"/>
    <cellStyle name="xl155 2" xfId="125"/>
    <cellStyle name="xl156" xfId="126"/>
    <cellStyle name="xl156 2" xfId="127"/>
    <cellStyle name="xl157" xfId="128"/>
    <cellStyle name="xl157 2" xfId="129"/>
    <cellStyle name="xl158" xfId="130"/>
    <cellStyle name="xl158 2" xfId="131"/>
    <cellStyle name="xl159" xfId="132"/>
    <cellStyle name="xl159 2" xfId="133"/>
    <cellStyle name="xl160" xfId="134"/>
    <cellStyle name="xl160 2" xfId="135"/>
    <cellStyle name="xl161" xfId="136"/>
    <cellStyle name="xl161 2" xfId="137"/>
    <cellStyle name="xl162" xfId="138"/>
    <cellStyle name="xl162 2" xfId="139"/>
    <cellStyle name="xl163" xfId="140"/>
    <cellStyle name="xl163 2" xfId="141"/>
    <cellStyle name="xl164" xfId="142"/>
    <cellStyle name="xl164 2" xfId="143"/>
    <cellStyle name="xl165" xfId="144"/>
    <cellStyle name="xl165 2" xfId="145"/>
    <cellStyle name="xl166" xfId="146"/>
    <cellStyle name="xl166 2" xfId="147"/>
    <cellStyle name="xl167" xfId="148"/>
    <cellStyle name="xl167 2" xfId="149"/>
    <cellStyle name="xl168" xfId="150"/>
    <cellStyle name="xl168 2" xfId="151"/>
    <cellStyle name="xl169" xfId="152"/>
    <cellStyle name="xl169 2" xfId="153"/>
    <cellStyle name="xl170" xfId="154"/>
    <cellStyle name="xl170 2" xfId="155"/>
    <cellStyle name="xl171" xfId="156"/>
    <cellStyle name="xl171 2" xfId="157"/>
    <cellStyle name="xl172" xfId="158"/>
    <cellStyle name="xl172 2" xfId="159"/>
    <cellStyle name="xl173" xfId="160"/>
    <cellStyle name="xl173 2" xfId="161"/>
    <cellStyle name="xl174" xfId="162"/>
    <cellStyle name="xl174 2" xfId="163"/>
    <cellStyle name="xl175" xfId="164"/>
    <cellStyle name="xl175 2" xfId="165"/>
    <cellStyle name="xl176" xfId="166"/>
    <cellStyle name="xl176 2" xfId="167"/>
    <cellStyle name="xl177" xfId="168"/>
    <cellStyle name="xl177 2" xfId="169"/>
    <cellStyle name="xl178" xfId="170"/>
    <cellStyle name="xl178 2" xfId="171"/>
    <cellStyle name="xl179" xfId="172"/>
    <cellStyle name="xl179 2" xfId="173"/>
    <cellStyle name="xl180" xfId="174"/>
    <cellStyle name="xl180 2" xfId="175"/>
    <cellStyle name="xl181" xfId="176"/>
    <cellStyle name="xl181 2" xfId="177"/>
    <cellStyle name="xl182" xfId="178"/>
    <cellStyle name="xl182 2" xfId="179"/>
    <cellStyle name="xl183" xfId="180"/>
    <cellStyle name="xl183 2" xfId="181"/>
    <cellStyle name="xl184" xfId="182"/>
    <cellStyle name="xl184 2" xfId="183"/>
    <cellStyle name="xl185" xfId="184"/>
    <cellStyle name="xl185 2" xfId="185"/>
    <cellStyle name="xl186" xfId="186"/>
    <cellStyle name="xl186 2" xfId="187"/>
    <cellStyle name="xl187" xfId="188"/>
    <cellStyle name="xl187 2" xfId="189"/>
    <cellStyle name="xl188" xfId="190"/>
    <cellStyle name="xl188 2" xfId="191"/>
    <cellStyle name="xl189" xfId="192"/>
    <cellStyle name="xl189 2" xfId="193"/>
    <cellStyle name="xl190" xfId="194"/>
    <cellStyle name="xl190 2" xfId="195"/>
    <cellStyle name="xl191" xfId="196"/>
    <cellStyle name="xl191 2" xfId="197"/>
    <cellStyle name="xl192" xfId="198"/>
    <cellStyle name="xl192 2" xfId="199"/>
    <cellStyle name="xl193" xfId="200"/>
    <cellStyle name="xl193 2" xfId="201"/>
    <cellStyle name="xl194" xfId="202"/>
    <cellStyle name="xl194 2" xfId="203"/>
    <cellStyle name="xl195" xfId="204"/>
    <cellStyle name="xl195 2" xfId="205"/>
    <cellStyle name="xl196" xfId="206"/>
    <cellStyle name="xl196 2" xfId="207"/>
    <cellStyle name="xl197" xfId="208"/>
    <cellStyle name="xl197 2" xfId="209"/>
    <cellStyle name="xl198" xfId="210"/>
    <cellStyle name="xl198 2" xfId="211"/>
    <cellStyle name="xl199" xfId="212"/>
    <cellStyle name="xl199 2" xfId="213"/>
    <cellStyle name="xl200" xfId="214"/>
    <cellStyle name="xl200 2" xfId="215"/>
    <cellStyle name="xl201" xfId="216"/>
    <cellStyle name="xl201 2" xfId="217"/>
    <cellStyle name="xl202" xfId="218"/>
    <cellStyle name="xl202 2" xfId="219"/>
    <cellStyle name="xl203" xfId="220"/>
    <cellStyle name="xl203 2" xfId="221"/>
    <cellStyle name="xl204" xfId="222"/>
    <cellStyle name="xl204 2" xfId="223"/>
    <cellStyle name="xl21" xfId="224"/>
    <cellStyle name="xl21 2" xfId="225"/>
    <cellStyle name="xl22" xfId="226"/>
    <cellStyle name="xl22 2" xfId="227"/>
    <cellStyle name="xl23" xfId="228"/>
    <cellStyle name="xl23 2" xfId="229"/>
    <cellStyle name="xl24" xfId="230"/>
    <cellStyle name="xl24 2" xfId="231"/>
    <cellStyle name="xl25" xfId="232"/>
    <cellStyle name="xl25 2" xfId="233"/>
    <cellStyle name="xl26" xfId="234"/>
    <cellStyle name="xl26 2" xfId="235"/>
    <cellStyle name="xl27" xfId="236"/>
    <cellStyle name="xl27 2" xfId="237"/>
    <cellStyle name="xl28" xfId="238"/>
    <cellStyle name="xl28 2" xfId="239"/>
    <cellStyle name="xl29" xfId="240"/>
    <cellStyle name="xl29 2" xfId="241"/>
    <cellStyle name="xl30" xfId="242"/>
    <cellStyle name="xl30 2" xfId="243"/>
    <cellStyle name="xl31" xfId="244"/>
    <cellStyle name="xl31 2" xfId="245"/>
    <cellStyle name="xl32" xfId="246"/>
    <cellStyle name="xl32 2" xfId="247"/>
    <cellStyle name="xl33" xfId="248"/>
    <cellStyle name="xl33 2" xfId="249"/>
    <cellStyle name="xl34" xfId="250"/>
    <cellStyle name="xl34 2" xfId="251"/>
    <cellStyle name="xl35" xfId="252"/>
    <cellStyle name="xl35 2" xfId="253"/>
    <cellStyle name="xl36" xfId="254"/>
    <cellStyle name="xl36 2" xfId="255"/>
    <cellStyle name="xl37" xfId="256"/>
    <cellStyle name="xl37 2" xfId="257"/>
    <cellStyle name="xl38" xfId="258"/>
    <cellStyle name="xl38 2" xfId="259"/>
    <cellStyle name="xl39" xfId="260"/>
    <cellStyle name="xl39 2" xfId="261"/>
    <cellStyle name="xl40" xfId="262"/>
    <cellStyle name="xl40 2" xfId="263"/>
    <cellStyle name="xl41" xfId="264"/>
    <cellStyle name="xl41 2" xfId="265"/>
    <cellStyle name="xl42" xfId="266"/>
    <cellStyle name="xl42 2" xfId="267"/>
    <cellStyle name="xl43" xfId="268"/>
    <cellStyle name="xl43 2" xfId="269"/>
    <cellStyle name="xl44" xfId="270"/>
    <cellStyle name="xl44 2" xfId="271"/>
    <cellStyle name="xl45" xfId="272"/>
    <cellStyle name="xl45 2" xfId="273"/>
    <cellStyle name="xl46" xfId="274"/>
    <cellStyle name="xl46 2" xfId="275"/>
    <cellStyle name="xl47" xfId="276"/>
    <cellStyle name="xl47 2" xfId="277"/>
    <cellStyle name="xl48" xfId="278"/>
    <cellStyle name="xl48 2" xfId="279"/>
    <cellStyle name="xl49" xfId="280"/>
    <cellStyle name="xl49 2" xfId="281"/>
    <cellStyle name="xl50" xfId="282"/>
    <cellStyle name="xl50 2" xfId="283"/>
    <cellStyle name="xl51" xfId="284"/>
    <cellStyle name="xl51 2" xfId="285"/>
    <cellStyle name="xl52" xfId="286"/>
    <cellStyle name="xl52 2" xfId="287"/>
    <cellStyle name="xl53" xfId="288"/>
    <cellStyle name="xl53 2" xfId="289"/>
    <cellStyle name="xl54" xfId="290"/>
    <cellStyle name="xl54 2" xfId="291"/>
    <cellStyle name="xl55" xfId="292"/>
    <cellStyle name="xl55 2" xfId="293"/>
    <cellStyle name="xl56" xfId="294"/>
    <cellStyle name="xl56 2" xfId="295"/>
    <cellStyle name="xl57" xfId="296"/>
    <cellStyle name="xl57 2" xfId="297"/>
    <cellStyle name="xl58" xfId="298"/>
    <cellStyle name="xl58 2" xfId="299"/>
    <cellStyle name="xl59" xfId="300"/>
    <cellStyle name="xl59 2" xfId="301"/>
    <cellStyle name="xl60" xfId="302"/>
    <cellStyle name="xl60 2" xfId="303"/>
    <cellStyle name="xl61" xfId="304"/>
    <cellStyle name="xl61 2" xfId="305"/>
    <cellStyle name="xl62" xfId="306"/>
    <cellStyle name="xl62 2" xfId="307"/>
    <cellStyle name="xl63" xfId="308"/>
    <cellStyle name="xl63 2" xfId="309"/>
    <cellStyle name="xl64" xfId="310"/>
    <cellStyle name="xl64 2" xfId="311"/>
    <cellStyle name="xl65" xfId="312"/>
    <cellStyle name="xl65 2" xfId="313"/>
    <cellStyle name="xl66" xfId="314"/>
    <cellStyle name="xl66 2" xfId="315"/>
    <cellStyle name="xl67" xfId="316"/>
    <cellStyle name="xl67 2" xfId="317"/>
    <cellStyle name="xl68" xfId="318"/>
    <cellStyle name="xl68 2" xfId="319"/>
    <cellStyle name="xl69" xfId="320"/>
    <cellStyle name="xl69 2" xfId="321"/>
    <cellStyle name="xl70" xfId="322"/>
    <cellStyle name="xl70 2" xfId="323"/>
    <cellStyle name="xl71" xfId="324"/>
    <cellStyle name="xl71 2" xfId="325"/>
    <cellStyle name="xl72" xfId="326"/>
    <cellStyle name="xl72 2" xfId="327"/>
    <cellStyle name="xl73" xfId="328"/>
    <cellStyle name="xl73 2" xfId="329"/>
    <cellStyle name="xl74" xfId="330"/>
    <cellStyle name="xl74 2" xfId="331"/>
    <cellStyle name="xl75" xfId="332"/>
    <cellStyle name="xl75 2" xfId="333"/>
    <cellStyle name="xl76" xfId="334"/>
    <cellStyle name="xl76 2" xfId="335"/>
    <cellStyle name="xl77" xfId="336"/>
    <cellStyle name="xl77 2" xfId="337"/>
    <cellStyle name="xl78" xfId="338"/>
    <cellStyle name="xl78 2" xfId="339"/>
    <cellStyle name="xl79" xfId="340"/>
    <cellStyle name="xl79 2" xfId="341"/>
    <cellStyle name="xl80" xfId="342"/>
    <cellStyle name="xl80 2" xfId="343"/>
    <cellStyle name="xl81" xfId="344"/>
    <cellStyle name="xl81 2" xfId="345"/>
    <cellStyle name="xl82" xfId="346"/>
    <cellStyle name="xl82 2" xfId="347"/>
    <cellStyle name="xl83" xfId="348"/>
    <cellStyle name="xl83 2" xfId="349"/>
    <cellStyle name="xl84" xfId="350"/>
    <cellStyle name="xl84 2" xfId="351"/>
    <cellStyle name="xl85" xfId="352"/>
    <cellStyle name="xl85 2" xfId="353"/>
    <cellStyle name="xl86" xfId="354"/>
    <cellStyle name="xl86 2" xfId="355"/>
    <cellStyle name="xl87" xfId="356"/>
    <cellStyle name="xl87 2" xfId="357"/>
    <cellStyle name="xl88" xfId="358"/>
    <cellStyle name="xl88 2" xfId="359"/>
    <cellStyle name="xl89" xfId="360"/>
    <cellStyle name="xl89 2" xfId="361"/>
    <cellStyle name="xl90" xfId="362"/>
    <cellStyle name="xl90 2" xfId="363"/>
    <cellStyle name="xl91" xfId="364"/>
    <cellStyle name="xl91 2" xfId="365"/>
    <cellStyle name="xl92" xfId="366"/>
    <cellStyle name="xl92 2" xfId="367"/>
    <cellStyle name="xl93" xfId="368"/>
    <cellStyle name="xl93 2" xfId="369"/>
    <cellStyle name="xl94" xfId="370"/>
    <cellStyle name="xl94 2" xfId="371"/>
    <cellStyle name="xl95" xfId="372"/>
    <cellStyle name="xl95 2" xfId="373"/>
    <cellStyle name="xl96" xfId="374"/>
    <cellStyle name="xl96 2" xfId="375"/>
    <cellStyle name="xl97" xfId="376"/>
    <cellStyle name="xl97 2" xfId="377"/>
    <cellStyle name="xl98" xfId="378"/>
    <cellStyle name="xl98 2" xfId="379"/>
    <cellStyle name="xl99" xfId="380"/>
    <cellStyle name="xl99 2" xfId="381"/>
    <cellStyle name="Обычный" xfId="0" builtinId="0"/>
    <cellStyle name="Обычный 2" xfId="3"/>
    <cellStyle name="Обычный 3" xfId="382"/>
    <cellStyle name="Обычный_на 01.03.09г" xfId="1"/>
    <cellStyle name="Обычный_на 01.09.2010." xfId="2"/>
    <cellStyle name="Стиль 1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63"/>
  <sheetViews>
    <sheetView tabSelected="1" topLeftCell="A25" zoomScale="90" zoomScaleNormal="90" workbookViewId="0">
      <selection activeCell="B63" sqref="B63"/>
    </sheetView>
  </sheetViews>
  <sheetFormatPr defaultRowHeight="12.75" x14ac:dyDescent="0.2"/>
  <cols>
    <col min="1" max="1" width="10.7109375" customWidth="1"/>
    <col min="2" max="2" width="95.5703125" customWidth="1"/>
    <col min="3" max="3" width="17.28515625" customWidth="1"/>
    <col min="4" max="4" width="18" customWidth="1"/>
    <col min="5" max="5" width="13.7109375" customWidth="1"/>
    <col min="6" max="6" width="19.7109375" style="81" customWidth="1"/>
    <col min="7" max="7" width="19.28515625" style="81" customWidth="1"/>
    <col min="8" max="8" width="13" style="82" customWidth="1"/>
    <col min="9" max="9" width="13.7109375" style="82" customWidth="1"/>
    <col min="10" max="10" width="11.42578125" style="82" customWidth="1"/>
  </cols>
  <sheetData>
    <row r="1" spans="1:10" x14ac:dyDescent="0.2">
      <c r="I1" s="106" t="s">
        <v>89</v>
      </c>
      <c r="J1" s="106"/>
    </row>
    <row r="2" spans="1:10" ht="15.75" x14ac:dyDescent="0.2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2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</row>
    <row r="4" spans="1:10" x14ac:dyDescent="0.2">
      <c r="A4" s="1"/>
      <c r="B4" s="2"/>
      <c r="C4" s="2"/>
      <c r="D4" s="2"/>
      <c r="E4" s="2"/>
      <c r="F4" s="2"/>
      <c r="G4" s="2"/>
      <c r="H4" s="3"/>
      <c r="I4" s="3"/>
      <c r="J4" s="4" t="s">
        <v>2</v>
      </c>
    </row>
    <row r="5" spans="1:10" x14ac:dyDescent="0.2">
      <c r="A5" s="91" t="s">
        <v>3</v>
      </c>
      <c r="B5" s="91" t="s">
        <v>4</v>
      </c>
      <c r="C5" s="94" t="s">
        <v>5</v>
      </c>
      <c r="D5" s="95"/>
      <c r="E5" s="96"/>
      <c r="F5" s="97" t="s">
        <v>6</v>
      </c>
      <c r="G5" s="98"/>
      <c r="H5" s="99"/>
      <c r="I5" s="100" t="s">
        <v>7</v>
      </c>
      <c r="J5" s="103" t="s">
        <v>8</v>
      </c>
    </row>
    <row r="6" spans="1:10" x14ac:dyDescent="0.2">
      <c r="A6" s="92"/>
      <c r="B6" s="92"/>
      <c r="C6" s="83" t="s">
        <v>9</v>
      </c>
      <c r="D6" s="83" t="s">
        <v>10</v>
      </c>
      <c r="E6" s="83" t="s">
        <v>11</v>
      </c>
      <c r="F6" s="85" t="s">
        <v>9</v>
      </c>
      <c r="G6" s="85" t="s">
        <v>10</v>
      </c>
      <c r="H6" s="87" t="s">
        <v>11</v>
      </c>
      <c r="I6" s="101"/>
      <c r="J6" s="104"/>
    </row>
    <row r="7" spans="1:10" x14ac:dyDescent="0.2">
      <c r="A7" s="93"/>
      <c r="B7" s="93"/>
      <c r="C7" s="84"/>
      <c r="D7" s="84"/>
      <c r="E7" s="84"/>
      <c r="F7" s="86"/>
      <c r="G7" s="86"/>
      <c r="H7" s="88"/>
      <c r="I7" s="102"/>
      <c r="J7" s="105"/>
    </row>
    <row r="8" spans="1:10" ht="18" customHeight="1" x14ac:dyDescent="0.2">
      <c r="A8" s="5">
        <v>1</v>
      </c>
      <c r="B8" s="5">
        <v>2</v>
      </c>
      <c r="C8" s="6">
        <v>3</v>
      </c>
      <c r="D8" s="6">
        <v>4</v>
      </c>
      <c r="E8" s="6" t="s">
        <v>12</v>
      </c>
      <c r="F8" s="6">
        <v>6</v>
      </c>
      <c r="G8" s="6">
        <v>7</v>
      </c>
      <c r="H8" s="6" t="s">
        <v>13</v>
      </c>
      <c r="I8" s="6" t="s">
        <v>14</v>
      </c>
      <c r="J8" s="7" t="s">
        <v>15</v>
      </c>
    </row>
    <row r="9" spans="1:10" x14ac:dyDescent="0.2">
      <c r="A9" s="8"/>
      <c r="B9" s="9" t="s">
        <v>16</v>
      </c>
      <c r="C9" s="10">
        <v>129368456.7</v>
      </c>
      <c r="D9" s="10">
        <v>133890634.89999999</v>
      </c>
      <c r="E9" s="11">
        <v>103.49558023288994</v>
      </c>
      <c r="F9" s="10">
        <f>F10+F15</f>
        <v>157983776</v>
      </c>
      <c r="G9" s="10">
        <f>G10+G15</f>
        <v>168793398.70000002</v>
      </c>
      <c r="H9" s="12">
        <f t="shared" ref="H9:H16" si="0">G9/F9*100</f>
        <v>106.84223593946763</v>
      </c>
      <c r="I9" s="13">
        <f>G9-D9</f>
        <v>34902763.800000027</v>
      </c>
      <c r="J9" s="13">
        <f>G9/D9*100</f>
        <v>126.06811434277547</v>
      </c>
    </row>
    <row r="10" spans="1:10" x14ac:dyDescent="0.2">
      <c r="A10" s="8"/>
      <c r="B10" s="14" t="s">
        <v>17</v>
      </c>
      <c r="C10" s="15">
        <v>121464203.40000001</v>
      </c>
      <c r="D10" s="15">
        <v>126236537.3</v>
      </c>
      <c r="E10" s="16">
        <v>103.92900440328413</v>
      </c>
      <c r="F10" s="15">
        <v>148879837.5</v>
      </c>
      <c r="G10" s="15">
        <v>157681960.90000001</v>
      </c>
      <c r="H10" s="17">
        <f t="shared" si="0"/>
        <v>105.91223334724556</v>
      </c>
      <c r="I10" s="18">
        <f t="shared" ref="I10:I16" si="1">G10-D10</f>
        <v>31445423.600000009</v>
      </c>
      <c r="J10" s="18">
        <f t="shared" ref="J10:J16" si="2">G10/D10*100</f>
        <v>124.90992249357271</v>
      </c>
    </row>
    <row r="11" spans="1:10" x14ac:dyDescent="0.2">
      <c r="A11" s="8"/>
      <c r="B11" s="19" t="s">
        <v>18</v>
      </c>
      <c r="C11" s="20">
        <v>39995980.200000003</v>
      </c>
      <c r="D11" s="16">
        <v>41702695.700000003</v>
      </c>
      <c r="E11" s="16">
        <v>104.2672175840311</v>
      </c>
      <c r="F11" s="20">
        <v>60388958.600000001</v>
      </c>
      <c r="G11" s="16">
        <v>63416456.031999998</v>
      </c>
      <c r="H11" s="17">
        <f t="shared" si="0"/>
        <v>105.01332942674722</v>
      </c>
      <c r="I11" s="18">
        <f t="shared" si="1"/>
        <v>21713760.331999995</v>
      </c>
      <c r="J11" s="18">
        <f t="shared" si="2"/>
        <v>152.06800176229373</v>
      </c>
    </row>
    <row r="12" spans="1:10" x14ac:dyDescent="0.2">
      <c r="A12" s="8"/>
      <c r="B12" s="21" t="s">
        <v>19</v>
      </c>
      <c r="C12" s="22">
        <v>37102926.100000001</v>
      </c>
      <c r="D12" s="23">
        <v>38511279.299999997</v>
      </c>
      <c r="E12" s="16">
        <v>103.7958008923722</v>
      </c>
      <c r="F12" s="22">
        <v>41247808.483000003</v>
      </c>
      <c r="G12" s="23">
        <v>43665007.906000003</v>
      </c>
      <c r="H12" s="17">
        <f t="shared" si="0"/>
        <v>105.86018872735077</v>
      </c>
      <c r="I12" s="18">
        <f t="shared" si="1"/>
        <v>5153728.6060000062</v>
      </c>
      <c r="J12" s="18">
        <f t="shared" si="2"/>
        <v>113.38238744512444</v>
      </c>
    </row>
    <row r="13" spans="1:10" ht="15" customHeight="1" x14ac:dyDescent="0.2">
      <c r="A13" s="8"/>
      <c r="B13" s="24" t="s">
        <v>20</v>
      </c>
      <c r="C13" s="22">
        <v>22868576.600000001</v>
      </c>
      <c r="D13" s="23">
        <v>23131417.199999999</v>
      </c>
      <c r="E13" s="16">
        <v>101.14935268861464</v>
      </c>
      <c r="F13" s="22">
        <v>25180029.48</v>
      </c>
      <c r="G13" s="23">
        <v>26692750.831999999</v>
      </c>
      <c r="H13" s="17">
        <f>G13/F13*100</f>
        <v>106.00762343507787</v>
      </c>
      <c r="I13" s="18">
        <f t="shared" si="1"/>
        <v>3561333.6319999993</v>
      </c>
      <c r="J13" s="18">
        <f t="shared" si="2"/>
        <v>115.39608922880869</v>
      </c>
    </row>
    <row r="14" spans="1:10" x14ac:dyDescent="0.2">
      <c r="A14" s="8"/>
      <c r="B14" s="24" t="s">
        <v>21</v>
      </c>
      <c r="C14" s="22">
        <v>7082430.2000000002</v>
      </c>
      <c r="D14" s="23">
        <v>7819985.5999999996</v>
      </c>
      <c r="E14" s="16">
        <v>110.41387460479312</v>
      </c>
      <c r="F14" s="22">
        <v>7974960.1730000004</v>
      </c>
      <c r="G14" s="23">
        <v>8218380.0499999998</v>
      </c>
      <c r="H14" s="17">
        <f>G14/F14*100</f>
        <v>103.05230210207345</v>
      </c>
      <c r="I14" s="18">
        <f t="shared" si="1"/>
        <v>398394.45000000019</v>
      </c>
      <c r="J14" s="18">
        <f t="shared" si="2"/>
        <v>105.09456756544411</v>
      </c>
    </row>
    <row r="15" spans="1:10" x14ac:dyDescent="0.2">
      <c r="A15" s="8"/>
      <c r="B15" s="25" t="s">
        <v>22</v>
      </c>
      <c r="C15" s="22">
        <v>7904253.2999999998</v>
      </c>
      <c r="D15" s="23">
        <v>7654097.5999999996</v>
      </c>
      <c r="E15" s="16">
        <v>96.835176069066506</v>
      </c>
      <c r="F15" s="22">
        <v>9103938.5</v>
      </c>
      <c r="G15" s="23">
        <v>11111437.800000001</v>
      </c>
      <c r="H15" s="17">
        <f t="shared" si="0"/>
        <v>122.05088819525747</v>
      </c>
      <c r="I15" s="18">
        <f t="shared" si="1"/>
        <v>3457340.2000000011</v>
      </c>
      <c r="J15" s="18">
        <f t="shared" si="2"/>
        <v>145.16979506506425</v>
      </c>
    </row>
    <row r="16" spans="1:10" x14ac:dyDescent="0.2">
      <c r="A16" s="8"/>
      <c r="B16" s="25" t="s">
        <v>23</v>
      </c>
      <c r="C16" s="22">
        <v>7374875.7999999998</v>
      </c>
      <c r="D16" s="23">
        <v>7984658.2000000002</v>
      </c>
      <c r="E16" s="16">
        <v>108.26837517724705</v>
      </c>
      <c r="F16" s="22">
        <v>8677885.3239999991</v>
      </c>
      <c r="G16" s="23">
        <v>11002060.693</v>
      </c>
      <c r="H16" s="17">
        <f t="shared" si="0"/>
        <v>126.78273890727898</v>
      </c>
      <c r="I16" s="18">
        <f t="shared" si="1"/>
        <v>3017402.4929999998</v>
      </c>
      <c r="J16" s="18">
        <f t="shared" si="2"/>
        <v>137.79000199407406</v>
      </c>
    </row>
    <row r="17" spans="1:10" x14ac:dyDescent="0.2">
      <c r="A17" s="8"/>
      <c r="B17" s="26"/>
      <c r="C17" s="15"/>
      <c r="D17" s="15"/>
      <c r="E17" s="17"/>
      <c r="F17" s="15"/>
      <c r="G17" s="15"/>
      <c r="H17" s="17"/>
      <c r="I17" s="18"/>
      <c r="J17" s="18"/>
    </row>
    <row r="18" spans="1:10" x14ac:dyDescent="0.2">
      <c r="A18" s="8"/>
      <c r="B18" s="27" t="s">
        <v>24</v>
      </c>
      <c r="C18" s="28">
        <v>151406965.90876001</v>
      </c>
      <c r="D18" s="28">
        <v>142545927.41969004</v>
      </c>
      <c r="E18" s="29">
        <v>94.147535791444525</v>
      </c>
      <c r="F18" s="28">
        <f>F19+F24+F25+F28+F33+F34+F35+F36+F37+F38+F39+F40+F42+F43</f>
        <v>161859086.266</v>
      </c>
      <c r="G18" s="28">
        <f>G19+G24+G25+G28+G33+G34+G35+G36+G37+G38+G39+G40+G42+G43</f>
        <v>154142555.417</v>
      </c>
      <c r="H18" s="30">
        <f>G18/F18*100</f>
        <v>95.23256245477711</v>
      </c>
      <c r="I18" s="31">
        <f t="shared" ref="I18:I43" si="3">G18-D18</f>
        <v>11596627.997309953</v>
      </c>
      <c r="J18" s="31">
        <f t="shared" ref="J18:J60" si="4">G18/D18*100</f>
        <v>108.13536255102305</v>
      </c>
    </row>
    <row r="19" spans="1:10" x14ac:dyDescent="0.2">
      <c r="A19" s="32" t="s">
        <v>25</v>
      </c>
      <c r="B19" s="9" t="s">
        <v>26</v>
      </c>
      <c r="C19" s="33">
        <v>13796348.199999999</v>
      </c>
      <c r="D19" s="33">
        <v>12829531.960280001</v>
      </c>
      <c r="E19" s="29">
        <v>92.992230801191297</v>
      </c>
      <c r="F19" s="34">
        <v>15213312.1</v>
      </c>
      <c r="G19" s="34">
        <v>14166543.185000001</v>
      </c>
      <c r="H19" s="30">
        <f t="shared" ref="H19:H43" si="5">G19/F19*100</f>
        <v>93.119388413782701</v>
      </c>
      <c r="I19" s="31">
        <f t="shared" si="3"/>
        <v>1337011.2247199994</v>
      </c>
      <c r="J19" s="31">
        <f t="shared" si="4"/>
        <v>110.42135620269984</v>
      </c>
    </row>
    <row r="20" spans="1:10" ht="25.5" x14ac:dyDescent="0.2">
      <c r="A20" s="35" t="s">
        <v>27</v>
      </c>
      <c r="B20" s="19" t="s">
        <v>28</v>
      </c>
      <c r="C20" s="36">
        <v>7084250.4946600003</v>
      </c>
      <c r="D20" s="36">
        <v>6861986.0096800001</v>
      </c>
      <c r="E20" s="37">
        <v>96.862554688777038</v>
      </c>
      <c r="F20" s="36">
        <v>7674541.0729999999</v>
      </c>
      <c r="G20" s="36">
        <v>7436305.6320000002</v>
      </c>
      <c r="H20" s="38">
        <f t="shared" si="5"/>
        <v>96.895769548512263</v>
      </c>
      <c r="I20" s="39">
        <f t="shared" si="3"/>
        <v>574319.62232000008</v>
      </c>
      <c r="J20" s="39">
        <f t="shared" si="4"/>
        <v>108.36958311354503</v>
      </c>
    </row>
    <row r="21" spans="1:10" x14ac:dyDescent="0.2">
      <c r="A21" s="40" t="s">
        <v>29</v>
      </c>
      <c r="B21" s="19" t="s">
        <v>30</v>
      </c>
      <c r="C21" s="36">
        <v>300506.15399999998</v>
      </c>
      <c r="D21" s="36">
        <v>298405.81785000005</v>
      </c>
      <c r="E21" s="37">
        <v>99.301067175482899</v>
      </c>
      <c r="F21" s="36">
        <v>298693.45199999999</v>
      </c>
      <c r="G21" s="36">
        <v>294543.37699999998</v>
      </c>
      <c r="H21" s="38">
        <f t="shared" si="5"/>
        <v>98.610590566277295</v>
      </c>
      <c r="I21" s="39">
        <f t="shared" si="3"/>
        <v>-3862.4408500000718</v>
      </c>
      <c r="J21" s="39">
        <f t="shared" si="4"/>
        <v>98.705641572999895</v>
      </c>
    </row>
    <row r="22" spans="1:10" ht="25.5" x14ac:dyDescent="0.2">
      <c r="A22" s="40" t="s">
        <v>31</v>
      </c>
      <c r="B22" s="19" t="s">
        <v>32</v>
      </c>
      <c r="C22" s="36">
        <v>491180.97805999999</v>
      </c>
      <c r="D22" s="36">
        <v>473674.78670999996</v>
      </c>
      <c r="E22" s="37">
        <v>96.435897941499363</v>
      </c>
      <c r="F22" s="36">
        <v>520620.092</v>
      </c>
      <c r="G22" s="36">
        <v>507888.005</v>
      </c>
      <c r="H22" s="38">
        <f t="shared" si="5"/>
        <v>97.554438025799442</v>
      </c>
      <c r="I22" s="39">
        <f t="shared" si="3"/>
        <v>34213.218290000048</v>
      </c>
      <c r="J22" s="39">
        <f t="shared" si="4"/>
        <v>107.22293422616698</v>
      </c>
    </row>
    <row r="23" spans="1:10" ht="15.75" customHeight="1" x14ac:dyDescent="0.2">
      <c r="A23" s="40" t="s">
        <v>33</v>
      </c>
      <c r="B23" s="19" t="s">
        <v>34</v>
      </c>
      <c r="C23" s="36">
        <v>91052.164000000004</v>
      </c>
      <c r="D23" s="36">
        <v>90192.67551999999</v>
      </c>
      <c r="E23" s="37">
        <v>99.056048267013168</v>
      </c>
      <c r="F23" s="36">
        <v>88441.1</v>
      </c>
      <c r="G23" s="36">
        <v>86322.331999999995</v>
      </c>
      <c r="H23" s="38">
        <f t="shared" si="5"/>
        <v>97.604317449692488</v>
      </c>
      <c r="I23" s="39">
        <f t="shared" si="3"/>
        <v>-3870.3435199999949</v>
      </c>
      <c r="J23" s="39">
        <f t="shared" si="4"/>
        <v>95.708805069052687</v>
      </c>
    </row>
    <row r="24" spans="1:10" ht="18" customHeight="1" x14ac:dyDescent="0.2">
      <c r="A24" s="32" t="s">
        <v>35</v>
      </c>
      <c r="B24" s="9" t="s">
        <v>36</v>
      </c>
      <c r="C24" s="33">
        <v>62127.199999999997</v>
      </c>
      <c r="D24" s="33">
        <v>61620.362890000004</v>
      </c>
      <c r="E24" s="29">
        <v>99.184194507397734</v>
      </c>
      <c r="F24" s="33">
        <v>67896.2</v>
      </c>
      <c r="G24" s="33">
        <v>67372.707999999999</v>
      </c>
      <c r="H24" s="30">
        <f t="shared" si="5"/>
        <v>99.228981887057017</v>
      </c>
      <c r="I24" s="41">
        <f t="shared" si="3"/>
        <v>5752.3451099999947</v>
      </c>
      <c r="J24" s="41">
        <f t="shared" si="4"/>
        <v>109.33513669867321</v>
      </c>
    </row>
    <row r="25" spans="1:10" ht="15.75" customHeight="1" x14ac:dyDescent="0.2">
      <c r="A25" s="32" t="s">
        <v>37</v>
      </c>
      <c r="B25" s="9" t="s">
        <v>38</v>
      </c>
      <c r="C25" s="34">
        <v>2079192.2387999999</v>
      </c>
      <c r="D25" s="34">
        <v>2001196.9275</v>
      </c>
      <c r="E25" s="29">
        <v>96.248768639834154</v>
      </c>
      <c r="F25" s="34">
        <v>2356480.7379999999</v>
      </c>
      <c r="G25" s="34">
        <v>2254992.4190000002</v>
      </c>
      <c r="H25" s="30">
        <f t="shared" si="5"/>
        <v>95.693225182645236</v>
      </c>
      <c r="I25" s="41">
        <f t="shared" si="3"/>
        <v>253795.49150000024</v>
      </c>
      <c r="J25" s="41">
        <f t="shared" si="4"/>
        <v>112.68218474715803</v>
      </c>
    </row>
    <row r="26" spans="1:10" ht="27.75" customHeight="1" x14ac:dyDescent="0.2">
      <c r="A26" s="40" t="s">
        <v>39</v>
      </c>
      <c r="B26" s="19" t="s">
        <v>40</v>
      </c>
      <c r="C26" s="42">
        <v>529695.18949999998</v>
      </c>
      <c r="D26" s="42">
        <v>483841.20588999998</v>
      </c>
      <c r="E26" s="37">
        <v>91.343326403759988</v>
      </c>
      <c r="F26" s="42">
        <v>624196.95799999998</v>
      </c>
      <c r="G26" s="42">
        <v>546596.13800000004</v>
      </c>
      <c r="H26" s="38">
        <f t="shared" si="5"/>
        <v>87.567895196310786</v>
      </c>
      <c r="I26" s="39">
        <f t="shared" si="3"/>
        <v>62754.932110000052</v>
      </c>
      <c r="J26" s="39">
        <f t="shared" si="4"/>
        <v>112.97015040183808</v>
      </c>
    </row>
    <row r="27" spans="1:10" x14ac:dyDescent="0.2">
      <c r="A27" s="40" t="s">
        <v>41</v>
      </c>
      <c r="B27" s="19" t="s">
        <v>42</v>
      </c>
      <c r="C27" s="42">
        <v>1271757.32889</v>
      </c>
      <c r="D27" s="42">
        <v>1259327.38301</v>
      </c>
      <c r="E27" s="37">
        <v>99.022616532444204</v>
      </c>
      <c r="F27" s="42">
        <v>1315798.4650000001</v>
      </c>
      <c r="G27" s="42">
        <v>1307956.2579999999</v>
      </c>
      <c r="H27" s="38">
        <f t="shared" si="5"/>
        <v>99.403996340731396</v>
      </c>
      <c r="I27" s="39">
        <f t="shared" si="3"/>
        <v>48628.874989999924</v>
      </c>
      <c r="J27" s="39">
        <f t="shared" si="4"/>
        <v>103.8614958783608</v>
      </c>
    </row>
    <row r="28" spans="1:10" x14ac:dyDescent="0.2">
      <c r="A28" s="32" t="s">
        <v>43</v>
      </c>
      <c r="B28" s="9" t="s">
        <v>44</v>
      </c>
      <c r="C28" s="34">
        <v>25429368.34282</v>
      </c>
      <c r="D28" s="34">
        <v>23656715.361439999</v>
      </c>
      <c r="E28" s="29">
        <v>93.029111232798229</v>
      </c>
      <c r="F28" s="34">
        <v>27306607.408</v>
      </c>
      <c r="G28" s="34">
        <v>25801156.118000001</v>
      </c>
      <c r="H28" s="30">
        <f t="shared" si="5"/>
        <v>94.486860753126919</v>
      </c>
      <c r="I28" s="41">
        <f t="shared" si="3"/>
        <v>2144440.7565600015</v>
      </c>
      <c r="J28" s="41">
        <f t="shared" si="4"/>
        <v>109.06482883949053</v>
      </c>
    </row>
    <row r="29" spans="1:10" x14ac:dyDescent="0.2">
      <c r="A29" s="40" t="s">
        <v>45</v>
      </c>
      <c r="B29" s="19" t="s">
        <v>46</v>
      </c>
      <c r="C29" s="36">
        <v>4844653.2002299996</v>
      </c>
      <c r="D29" s="36">
        <v>4835497.4505500002</v>
      </c>
      <c r="E29" s="37">
        <v>99.811013310930804</v>
      </c>
      <c r="F29" s="36">
        <v>4990338.8059999999</v>
      </c>
      <c r="G29" s="36">
        <v>4972561.8430000003</v>
      </c>
      <c r="H29" s="38">
        <f t="shared" si="5"/>
        <v>99.643772423254589</v>
      </c>
      <c r="I29" s="43">
        <f t="shared" si="3"/>
        <v>137064.39245000016</v>
      </c>
      <c r="J29" s="43">
        <f t="shared" si="4"/>
        <v>102.83454585286587</v>
      </c>
    </row>
    <row r="30" spans="1:10" x14ac:dyDescent="0.2">
      <c r="A30" s="40" t="s">
        <v>47</v>
      </c>
      <c r="B30" s="19" t="s">
        <v>48</v>
      </c>
      <c r="C30" s="36">
        <v>1225567.3438800001</v>
      </c>
      <c r="D30" s="36">
        <v>1197009.4025599998</v>
      </c>
      <c r="E30" s="37">
        <v>97.669818679274755</v>
      </c>
      <c r="F30" s="36">
        <v>1295488.6000000001</v>
      </c>
      <c r="G30" s="36">
        <v>1291615.9639999999</v>
      </c>
      <c r="H30" s="38">
        <f t="shared" si="5"/>
        <v>99.701067535445688</v>
      </c>
      <c r="I30" s="43">
        <f t="shared" si="3"/>
        <v>94606.561440000078</v>
      </c>
      <c r="J30" s="43">
        <f t="shared" si="4"/>
        <v>107.90357713462137</v>
      </c>
    </row>
    <row r="31" spans="1:10" x14ac:dyDescent="0.2">
      <c r="A31" s="40" t="s">
        <v>49</v>
      </c>
      <c r="B31" s="19" t="s">
        <v>50</v>
      </c>
      <c r="C31" s="36">
        <v>13641903.66045</v>
      </c>
      <c r="D31" s="36">
        <v>12335462.384650001</v>
      </c>
      <c r="E31" s="37">
        <v>90.423321346363295</v>
      </c>
      <c r="F31" s="36">
        <v>12924266.34</v>
      </c>
      <c r="G31" s="36">
        <v>11915158.620999999</v>
      </c>
      <c r="H31" s="38">
        <f t="shared" si="5"/>
        <v>92.192146985729778</v>
      </c>
      <c r="I31" s="43">
        <f t="shared" si="3"/>
        <v>-420303.76365000196</v>
      </c>
      <c r="J31" s="43">
        <f t="shared" si="4"/>
        <v>96.592719830486288</v>
      </c>
    </row>
    <row r="32" spans="1:10" x14ac:dyDescent="0.2">
      <c r="A32" s="40" t="s">
        <v>51</v>
      </c>
      <c r="B32" s="19" t="s">
        <v>52</v>
      </c>
      <c r="C32" s="36">
        <v>1100023.53144</v>
      </c>
      <c r="D32" s="36">
        <v>1065607.8431299999</v>
      </c>
      <c r="E32" s="37">
        <v>96.871367991105799</v>
      </c>
      <c r="F32" s="36">
        <v>1001927.048</v>
      </c>
      <c r="G32" s="36">
        <v>858920.71600000001</v>
      </c>
      <c r="H32" s="38">
        <f t="shared" si="5"/>
        <v>85.726871803145499</v>
      </c>
      <c r="I32" s="43">
        <f t="shared" si="3"/>
        <v>-206687.12712999992</v>
      </c>
      <c r="J32" s="39">
        <f t="shared" si="4"/>
        <v>80.60382827861892</v>
      </c>
    </row>
    <row r="33" spans="1:11" x14ac:dyDescent="0.2">
      <c r="A33" s="32" t="s">
        <v>53</v>
      </c>
      <c r="B33" s="9" t="s">
        <v>54</v>
      </c>
      <c r="C33" s="33">
        <v>19093678.012139998</v>
      </c>
      <c r="D33" s="33">
        <v>16258917.537459999</v>
      </c>
      <c r="E33" s="29">
        <v>85.153407987305414</v>
      </c>
      <c r="F33" s="33">
        <v>18311390.368999999</v>
      </c>
      <c r="G33" s="33">
        <v>16511053.641000001</v>
      </c>
      <c r="H33" s="30">
        <f t="shared" si="5"/>
        <v>90.168213927393239</v>
      </c>
      <c r="I33" s="31">
        <f t="shared" si="3"/>
        <v>252136.10354000144</v>
      </c>
      <c r="J33" s="31">
        <f t="shared" si="4"/>
        <v>101.55075578038384</v>
      </c>
    </row>
    <row r="34" spans="1:11" x14ac:dyDescent="0.2">
      <c r="A34" s="32" t="s">
        <v>55</v>
      </c>
      <c r="B34" s="9" t="s">
        <v>56</v>
      </c>
      <c r="C34" s="33">
        <v>285051.52708999999</v>
      </c>
      <c r="D34" s="33">
        <v>279045.45581000001</v>
      </c>
      <c r="E34" s="29">
        <v>97.892987509551673</v>
      </c>
      <c r="F34" s="33">
        <v>344103.45400000003</v>
      </c>
      <c r="G34" s="33">
        <v>336465.777</v>
      </c>
      <c r="H34" s="30">
        <f t="shared" si="5"/>
        <v>97.780412573248967</v>
      </c>
      <c r="I34" s="31">
        <f t="shared" si="3"/>
        <v>57420.321189999988</v>
      </c>
      <c r="J34" s="31">
        <f t="shared" si="4"/>
        <v>120.5774077285448</v>
      </c>
    </row>
    <row r="35" spans="1:11" x14ac:dyDescent="0.2">
      <c r="A35" s="32" t="s">
        <v>57</v>
      </c>
      <c r="B35" s="9" t="s">
        <v>58</v>
      </c>
      <c r="C35" s="44">
        <v>40764778.838780001</v>
      </c>
      <c r="D35" s="28">
        <v>39516920.137539998</v>
      </c>
      <c r="E35" s="29">
        <v>96.938880237336406</v>
      </c>
      <c r="F35" s="33">
        <v>44895227.023000002</v>
      </c>
      <c r="G35" s="33">
        <v>43933879.555</v>
      </c>
      <c r="H35" s="30">
        <f>G35/F35*100</f>
        <v>97.858686698460176</v>
      </c>
      <c r="I35" s="31">
        <f t="shared" si="3"/>
        <v>4416959.417460002</v>
      </c>
      <c r="J35" s="31">
        <f t="shared" si="4"/>
        <v>111.17738781789326</v>
      </c>
    </row>
    <row r="36" spans="1:11" x14ac:dyDescent="0.2">
      <c r="A36" s="32" t="s">
        <v>59</v>
      </c>
      <c r="B36" s="9" t="s">
        <v>60</v>
      </c>
      <c r="C36" s="33">
        <v>6491933.3596000001</v>
      </c>
      <c r="D36" s="33">
        <v>5864887.6168</v>
      </c>
      <c r="E36" s="29">
        <v>90.341155583910123</v>
      </c>
      <c r="F36" s="45">
        <v>7150831.3020000001</v>
      </c>
      <c r="G36" s="46">
        <v>6468540.4129999997</v>
      </c>
      <c r="H36" s="30">
        <f>G36/F36*100</f>
        <v>90.458579426853873</v>
      </c>
      <c r="I36" s="41">
        <f t="shared" si="3"/>
        <v>603652.79619999975</v>
      </c>
      <c r="J36" s="41">
        <f t="shared" si="4"/>
        <v>110.29265751778148</v>
      </c>
    </row>
    <row r="37" spans="1:11" x14ac:dyDescent="0.2">
      <c r="A37" s="32" t="s">
        <v>61</v>
      </c>
      <c r="B37" s="9" t="s">
        <v>62</v>
      </c>
      <c r="C37" s="33">
        <v>15150843.48037</v>
      </c>
      <c r="D37" s="33">
        <v>15064551.782120001</v>
      </c>
      <c r="E37" s="29">
        <v>99.430449543209903</v>
      </c>
      <c r="F37" s="33">
        <v>16646580.742000001</v>
      </c>
      <c r="G37" s="33">
        <v>15974793.822000001</v>
      </c>
      <c r="H37" s="30">
        <f>G37/F37*100</f>
        <v>95.964414972589211</v>
      </c>
      <c r="I37" s="41">
        <f t="shared" si="3"/>
        <v>910242.03988000005</v>
      </c>
      <c r="J37" s="41">
        <f t="shared" si="4"/>
        <v>106.04227761333304</v>
      </c>
    </row>
    <row r="38" spans="1:11" x14ac:dyDescent="0.2">
      <c r="A38" s="32" t="s">
        <v>63</v>
      </c>
      <c r="B38" s="9" t="s">
        <v>64</v>
      </c>
      <c r="C38" s="33">
        <v>24796798.094289999</v>
      </c>
      <c r="D38" s="33">
        <v>24317196.9016</v>
      </c>
      <c r="E38" s="29">
        <v>98.065874509820532</v>
      </c>
      <c r="F38" s="33">
        <v>25789852.853999998</v>
      </c>
      <c r="G38" s="33">
        <v>25274847.285</v>
      </c>
      <c r="H38" s="30">
        <f>G38/F38*100</f>
        <v>98.003068990290416</v>
      </c>
      <c r="I38" s="41">
        <f t="shared" si="3"/>
        <v>957650.38340000063</v>
      </c>
      <c r="J38" s="41">
        <f t="shared" si="4"/>
        <v>103.93816107701537</v>
      </c>
    </row>
    <row r="39" spans="1:11" x14ac:dyDescent="0.2">
      <c r="A39" s="32" t="s">
        <v>65</v>
      </c>
      <c r="B39" s="9" t="s">
        <v>66</v>
      </c>
      <c r="C39" s="33">
        <v>2848152.8528499999</v>
      </c>
      <c r="D39" s="33">
        <v>2341035.3975</v>
      </c>
      <c r="E39" s="29">
        <v>82.194865179284406</v>
      </c>
      <c r="F39" s="33">
        <v>3356498.733</v>
      </c>
      <c r="G39" s="33">
        <v>2992786.1159999999</v>
      </c>
      <c r="H39" s="30">
        <f t="shared" si="5"/>
        <v>89.16392807111481</v>
      </c>
      <c r="I39" s="41">
        <f t="shared" si="3"/>
        <v>651750.71849999996</v>
      </c>
      <c r="J39" s="41">
        <f t="shared" si="4"/>
        <v>127.84027611013515</v>
      </c>
    </row>
    <row r="40" spans="1:11" x14ac:dyDescent="0.2">
      <c r="A40" s="32" t="s">
        <v>67</v>
      </c>
      <c r="B40" s="9" t="s">
        <v>68</v>
      </c>
      <c r="C40" s="33">
        <v>309269.55710999999</v>
      </c>
      <c r="D40" s="33">
        <v>294321.54767</v>
      </c>
      <c r="E40" s="29">
        <v>95.166672859856249</v>
      </c>
      <c r="F40" s="33">
        <v>319902.09499999997</v>
      </c>
      <c r="G40" s="33">
        <v>317181.96399999998</v>
      </c>
      <c r="H40" s="30">
        <f t="shared" si="5"/>
        <v>99.149698910224387</v>
      </c>
      <c r="I40" s="41">
        <f t="shared" si="3"/>
        <v>22860.416329999978</v>
      </c>
      <c r="J40" s="41">
        <f t="shared" si="4"/>
        <v>107.76715687688336</v>
      </c>
    </row>
    <row r="41" spans="1:11" x14ac:dyDescent="0.2">
      <c r="A41" s="32"/>
      <c r="B41" s="9" t="s">
        <v>69</v>
      </c>
      <c r="C41" s="11">
        <v>90361776.182999998</v>
      </c>
      <c r="D41" s="11">
        <v>87398913.383230001</v>
      </c>
      <c r="E41" s="29">
        <v>96.721110490602101</v>
      </c>
      <c r="F41" s="11">
        <f>F35+F36+F37+F38+F39+F40</f>
        <v>98158892.748999998</v>
      </c>
      <c r="G41" s="11">
        <f>G35+G36+G37+G38+G39+G40</f>
        <v>94962029.155000001</v>
      </c>
      <c r="H41" s="30">
        <f t="shared" si="5"/>
        <v>96.743174760360603</v>
      </c>
      <c r="I41" s="41">
        <f t="shared" si="3"/>
        <v>7563115.7717700005</v>
      </c>
      <c r="J41" s="41">
        <f t="shared" si="4"/>
        <v>108.65355812675492</v>
      </c>
    </row>
    <row r="42" spans="1:11" x14ac:dyDescent="0.2">
      <c r="A42" s="47" t="s">
        <v>70</v>
      </c>
      <c r="B42" s="48" t="s">
        <v>71</v>
      </c>
      <c r="C42" s="34">
        <v>54651.592299999997</v>
      </c>
      <c r="D42" s="34">
        <v>40959.151600000005</v>
      </c>
      <c r="E42" s="49">
        <v>74.945943706749063</v>
      </c>
      <c r="F42" s="33">
        <v>31241.251</v>
      </c>
      <c r="G42" s="33">
        <v>21931.978999999999</v>
      </c>
      <c r="H42" s="30">
        <f t="shared" si="5"/>
        <v>70.201987109927188</v>
      </c>
      <c r="I42" s="31">
        <f t="shared" si="3"/>
        <v>-19027.172600000005</v>
      </c>
      <c r="J42" s="31">
        <f t="shared" si="4"/>
        <v>53.545979697489621</v>
      </c>
    </row>
    <row r="43" spans="1:11" x14ac:dyDescent="0.2">
      <c r="A43" s="32" t="s">
        <v>72</v>
      </c>
      <c r="B43" s="9" t="s">
        <v>73</v>
      </c>
      <c r="C43" s="33">
        <v>244772.61261000001</v>
      </c>
      <c r="D43" s="33">
        <v>19027.279480000001</v>
      </c>
      <c r="E43" s="29">
        <v>7.773451154160151</v>
      </c>
      <c r="F43" s="33">
        <v>69161.997000000003</v>
      </c>
      <c r="G43" s="33">
        <v>21010.435000000001</v>
      </c>
      <c r="H43" s="30">
        <f t="shared" si="5"/>
        <v>30.378583487113598</v>
      </c>
      <c r="I43" s="41">
        <f t="shared" si="3"/>
        <v>1983.1555200000003</v>
      </c>
      <c r="J43" s="31">
        <f t="shared" si="4"/>
        <v>110.42269611945596</v>
      </c>
    </row>
    <row r="44" spans="1:11" x14ac:dyDescent="0.2">
      <c r="A44" s="50"/>
      <c r="B44" s="51" t="s">
        <v>74</v>
      </c>
      <c r="C44" s="11">
        <v>-22038509.208760008</v>
      </c>
      <c r="D44" s="11">
        <v>-8655292.5196900517</v>
      </c>
      <c r="E44" s="11"/>
      <c r="F44" s="30">
        <f>F9-F18</f>
        <v>-3875310.2660000026</v>
      </c>
      <c r="G44" s="30">
        <f>G9-G18</f>
        <v>14650843.283000022</v>
      </c>
      <c r="H44" s="52"/>
      <c r="I44" s="41">
        <f>G44-D44</f>
        <v>23306135.802690074</v>
      </c>
      <c r="J44" s="31"/>
    </row>
    <row r="45" spans="1:11" x14ac:dyDescent="0.2">
      <c r="A45" s="53"/>
      <c r="B45" s="54"/>
      <c r="C45" s="11"/>
      <c r="D45" s="11"/>
      <c r="E45" s="11"/>
      <c r="F45" s="52"/>
      <c r="G45" s="52"/>
      <c r="H45" s="52"/>
      <c r="I45" s="41"/>
      <c r="J45" s="31"/>
    </row>
    <row r="46" spans="1:11" x14ac:dyDescent="0.2">
      <c r="A46" s="40"/>
      <c r="B46" s="9" t="s">
        <v>75</v>
      </c>
      <c r="C46" s="11">
        <v>22038509.200000003</v>
      </c>
      <c r="D46" s="11">
        <v>8655292.5</v>
      </c>
      <c r="E46" s="11"/>
      <c r="F46" s="11">
        <f>SUM(F47:F55)</f>
        <v>3875310.2890000003</v>
      </c>
      <c r="G46" s="11">
        <f>SUM(G47:G56)</f>
        <v>-14650843.272</v>
      </c>
      <c r="H46" s="52"/>
      <c r="I46" s="41">
        <f t="shared" ref="I46:I60" si="6">G46-D46</f>
        <v>-23306135.772</v>
      </c>
      <c r="J46" s="31"/>
    </row>
    <row r="47" spans="1:11" x14ac:dyDescent="0.2">
      <c r="A47" s="35"/>
      <c r="B47" s="55" t="s">
        <v>76</v>
      </c>
      <c r="C47" s="16">
        <v>-55000</v>
      </c>
      <c r="D47" s="16">
        <v>-55000</v>
      </c>
      <c r="E47" s="16"/>
      <c r="F47" s="56">
        <v>-55000</v>
      </c>
      <c r="G47" s="56">
        <v>-55000</v>
      </c>
      <c r="H47" s="57"/>
      <c r="I47" s="58">
        <f t="shared" si="6"/>
        <v>0</v>
      </c>
      <c r="J47" s="31"/>
      <c r="K47" s="59"/>
    </row>
    <row r="48" spans="1:11" x14ac:dyDescent="0.2">
      <c r="A48" s="35"/>
      <c r="B48" s="55" t="s">
        <v>77</v>
      </c>
      <c r="C48" s="16">
        <v>270594.90000000002</v>
      </c>
      <c r="D48" s="16">
        <v>-428875</v>
      </c>
      <c r="E48" s="16"/>
      <c r="F48" s="56">
        <v>512954</v>
      </c>
      <c r="G48" s="56">
        <v>80063</v>
      </c>
      <c r="H48" s="57"/>
      <c r="I48" s="58">
        <f t="shared" si="6"/>
        <v>508938</v>
      </c>
      <c r="J48" s="31"/>
      <c r="K48" s="59"/>
    </row>
    <row r="49" spans="1:11" ht="15" customHeight="1" x14ac:dyDescent="0.2">
      <c r="A49" s="35"/>
      <c r="B49" s="55" t="s">
        <v>78</v>
      </c>
      <c r="C49" s="16">
        <v>-1025059.7</v>
      </c>
      <c r="D49" s="16">
        <v>-983447</v>
      </c>
      <c r="E49" s="16"/>
      <c r="F49" s="56">
        <v>-174398.8</v>
      </c>
      <c r="G49" s="56">
        <v>-128961.7</v>
      </c>
      <c r="H49" s="57"/>
      <c r="I49" s="58">
        <f t="shared" si="6"/>
        <v>854485.3</v>
      </c>
      <c r="J49" s="31"/>
      <c r="K49" s="59"/>
    </row>
    <row r="50" spans="1:11" x14ac:dyDescent="0.2">
      <c r="A50" s="35"/>
      <c r="B50" s="55" t="s">
        <v>79</v>
      </c>
      <c r="C50" s="16">
        <v>23006878.600000001</v>
      </c>
      <c r="D50" s="16">
        <v>10125662.699999999</v>
      </c>
      <c r="E50" s="16"/>
      <c r="F50" s="56">
        <v>3667618.1</v>
      </c>
      <c r="G50" s="56">
        <v>-14539385.300000001</v>
      </c>
      <c r="H50" s="57"/>
      <c r="I50" s="58">
        <f t="shared" si="6"/>
        <v>-24665048</v>
      </c>
      <c r="J50" s="31"/>
      <c r="K50" s="59"/>
    </row>
    <row r="51" spans="1:11" ht="15.75" customHeight="1" x14ac:dyDescent="0.2">
      <c r="A51" s="35"/>
      <c r="B51" s="55" t="s">
        <v>80</v>
      </c>
      <c r="C51" s="16">
        <v>18474</v>
      </c>
      <c r="D51" s="16">
        <v>8613.5</v>
      </c>
      <c r="E51" s="16"/>
      <c r="F51" s="56">
        <v>10120</v>
      </c>
      <c r="G51" s="56">
        <v>120</v>
      </c>
      <c r="H51" s="57"/>
      <c r="I51" s="58">
        <f t="shared" si="6"/>
        <v>-8493.5</v>
      </c>
      <c r="J51" s="31"/>
      <c r="K51" s="59"/>
    </row>
    <row r="52" spans="1:11" x14ac:dyDescent="0.2">
      <c r="A52" s="35"/>
      <c r="B52" s="55" t="s">
        <v>81</v>
      </c>
      <c r="C52" s="16">
        <v>0</v>
      </c>
      <c r="D52" s="16">
        <v>-17.7</v>
      </c>
      <c r="E52" s="16"/>
      <c r="F52" s="56">
        <v>0</v>
      </c>
      <c r="G52" s="56">
        <v>0</v>
      </c>
      <c r="H52" s="57"/>
      <c r="I52" s="58">
        <f t="shared" si="6"/>
        <v>17.7</v>
      </c>
      <c r="J52" s="31"/>
      <c r="K52" s="59"/>
    </row>
    <row r="53" spans="1:11" ht="15.75" customHeight="1" x14ac:dyDescent="0.2">
      <c r="A53" s="35"/>
      <c r="B53" s="55" t="s">
        <v>82</v>
      </c>
      <c r="C53" s="42">
        <v>-354249.2</v>
      </c>
      <c r="D53" s="42">
        <v>-18000</v>
      </c>
      <c r="E53" s="16"/>
      <c r="F53" s="56">
        <v>-231503</v>
      </c>
      <c r="G53" s="56">
        <v>-12800</v>
      </c>
      <c r="H53" s="57"/>
      <c r="I53" s="58">
        <f t="shared" si="6"/>
        <v>5200</v>
      </c>
      <c r="J53" s="31"/>
      <c r="K53" s="59"/>
    </row>
    <row r="54" spans="1:11" ht="15.75" customHeight="1" x14ac:dyDescent="0.2">
      <c r="A54" s="35"/>
      <c r="B54" s="55" t="s">
        <v>83</v>
      </c>
      <c r="C54" s="16">
        <v>37687.300000000003</v>
      </c>
      <c r="D54" s="16">
        <v>2096</v>
      </c>
      <c r="E54" s="16"/>
      <c r="F54" s="56">
        <v>38836.942999999999</v>
      </c>
      <c r="G54" s="56">
        <v>974.125</v>
      </c>
      <c r="H54" s="57"/>
      <c r="I54" s="58">
        <f t="shared" si="6"/>
        <v>-1121.875</v>
      </c>
      <c r="J54" s="31"/>
      <c r="K54" s="59"/>
    </row>
    <row r="55" spans="1:11" ht="15.75" customHeight="1" x14ac:dyDescent="0.2">
      <c r="A55" s="60"/>
      <c r="B55" s="61" t="s">
        <v>84</v>
      </c>
      <c r="C55" s="16">
        <v>139183.29999999999</v>
      </c>
      <c r="D55" s="16">
        <v>4260</v>
      </c>
      <c r="E55" s="16"/>
      <c r="F55" s="56">
        <v>106683.046</v>
      </c>
      <c r="G55" s="56">
        <v>4146.6030000000001</v>
      </c>
      <c r="H55" s="57"/>
      <c r="I55" s="58">
        <f t="shared" si="6"/>
        <v>-113.39699999999993</v>
      </c>
      <c r="J55" s="31"/>
      <c r="K55" s="59"/>
    </row>
    <row r="56" spans="1:11" ht="15.75" hidden="1" customHeight="1" x14ac:dyDescent="0.2">
      <c r="A56" s="60"/>
      <c r="B56" s="61" t="s">
        <v>85</v>
      </c>
      <c r="C56" s="56"/>
      <c r="D56" s="56"/>
      <c r="E56" s="56"/>
      <c r="F56" s="56"/>
      <c r="G56" s="56"/>
      <c r="H56" s="57"/>
      <c r="I56" s="58">
        <f t="shared" si="6"/>
        <v>0</v>
      </c>
      <c r="J56" s="31"/>
      <c r="K56" s="59"/>
    </row>
    <row r="57" spans="1:11" ht="15.75" customHeight="1" x14ac:dyDescent="0.2">
      <c r="A57" s="62"/>
      <c r="B57" s="63"/>
      <c r="C57" s="64"/>
      <c r="D57" s="64"/>
      <c r="E57" s="65"/>
      <c r="F57" s="65"/>
      <c r="G57" s="65"/>
      <c r="H57" s="66"/>
      <c r="I57"/>
      <c r="J57" s="31"/>
      <c r="K57" s="59"/>
    </row>
    <row r="58" spans="1:11" ht="15.75" customHeight="1" x14ac:dyDescent="0.2">
      <c r="A58" s="67"/>
      <c r="B58" s="68" t="s">
        <v>86</v>
      </c>
      <c r="C58" s="69"/>
      <c r="D58" s="56">
        <v>5055564.0999999996</v>
      </c>
      <c r="E58" s="30"/>
      <c r="F58" s="70"/>
      <c r="G58" s="71">
        <v>4439859.0999999996</v>
      </c>
      <c r="H58" s="49"/>
      <c r="I58" s="58">
        <f t="shared" si="6"/>
        <v>-615705</v>
      </c>
      <c r="J58" s="39">
        <f t="shared" si="4"/>
        <v>87.821240363661886</v>
      </c>
      <c r="K58" s="59"/>
    </row>
    <row r="59" spans="1:11" ht="15.75" customHeight="1" x14ac:dyDescent="0.2">
      <c r="A59" s="67"/>
      <c r="B59" s="72" t="s">
        <v>87</v>
      </c>
      <c r="C59" s="69"/>
      <c r="D59" s="38">
        <f>D58/D10*100</f>
        <v>4.0048342644138737</v>
      </c>
      <c r="E59" s="30"/>
      <c r="F59" s="70"/>
      <c r="G59" s="71">
        <f>G58/G10*100</f>
        <v>2.8157051540066176</v>
      </c>
      <c r="H59" s="37"/>
      <c r="I59" s="58"/>
      <c r="J59" s="31"/>
      <c r="K59" s="59"/>
    </row>
    <row r="60" spans="1:11" ht="15.75" customHeight="1" x14ac:dyDescent="0.2">
      <c r="A60" s="67"/>
      <c r="B60" s="72" t="s">
        <v>88</v>
      </c>
      <c r="C60" s="69"/>
      <c r="D60" s="64">
        <v>183100</v>
      </c>
      <c r="E60" s="73"/>
      <c r="F60" s="74"/>
      <c r="G60" s="71">
        <v>208163</v>
      </c>
      <c r="H60" s="37"/>
      <c r="I60" s="58">
        <f t="shared" si="6"/>
        <v>25063</v>
      </c>
      <c r="J60" s="39">
        <f t="shared" si="4"/>
        <v>113.68814855270344</v>
      </c>
      <c r="K60" s="59"/>
    </row>
    <row r="61" spans="1:11" ht="15.75" customHeight="1" x14ac:dyDescent="0.2">
      <c r="A61" s="67"/>
      <c r="B61" s="72" t="s">
        <v>87</v>
      </c>
      <c r="C61" s="69"/>
      <c r="D61" s="38">
        <f>D60/D10*100</f>
        <v>0.14504516989789135</v>
      </c>
      <c r="E61" s="73"/>
      <c r="F61" s="74"/>
      <c r="G61" s="71">
        <f>G60/G10*100</f>
        <v>0.13201446684951773</v>
      </c>
      <c r="H61" s="37"/>
      <c r="I61" s="58"/>
      <c r="J61" s="75"/>
      <c r="K61" s="59"/>
    </row>
    <row r="62" spans="1:11" ht="9.75" customHeight="1" x14ac:dyDescent="0.2">
      <c r="A62" s="62"/>
      <c r="B62" s="63"/>
      <c r="C62" s="64"/>
      <c r="D62" s="64"/>
      <c r="E62" s="65"/>
      <c r="F62" s="65"/>
      <c r="G62" s="65"/>
      <c r="H62" s="66"/>
      <c r="I62" s="66"/>
      <c r="J62" s="76"/>
      <c r="K62" s="59"/>
    </row>
    <row r="63" spans="1:11" x14ac:dyDescent="0.2">
      <c r="A63" s="77"/>
      <c r="B63" s="2"/>
      <c r="C63" s="78"/>
      <c r="D63" s="78"/>
      <c r="E63" s="78"/>
      <c r="F63" s="78"/>
      <c r="G63" s="78"/>
      <c r="H63" s="79"/>
      <c r="I63" s="79"/>
      <c r="J63" s="80"/>
    </row>
  </sheetData>
  <mergeCells count="15">
    <mergeCell ref="I1:J1"/>
    <mergeCell ref="E6:E7"/>
    <mergeCell ref="F6:F7"/>
    <mergeCell ref="G6:G7"/>
    <mergeCell ref="H6:H7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</mergeCells>
  <pageMargins left="0.39370078740157483" right="0.39370078740157483" top="0.59055118110236227" bottom="0.3937007874015748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Васютина Ольга Валерьевна</cp:lastModifiedBy>
  <dcterms:created xsi:type="dcterms:W3CDTF">2019-03-11T08:33:13Z</dcterms:created>
  <dcterms:modified xsi:type="dcterms:W3CDTF">2019-03-11T11:45:37Z</dcterms:modified>
</cp:coreProperties>
</file>