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315" windowWidth="15450" windowHeight="10260"/>
  </bookViews>
  <sheets>
    <sheet name="2018 год" sheetId="4" r:id="rId1"/>
  </sheets>
  <definedNames>
    <definedName name="_xlnm.Print_Titles" localSheetId="0">'2018 год'!$4:$6</definedName>
  </definedNames>
  <calcPr calcId="145621"/>
</workbook>
</file>

<file path=xl/calcChain.xml><?xml version="1.0" encoding="utf-8"?>
<calcChain xmlns="http://schemas.openxmlformats.org/spreadsheetml/2006/main">
  <c r="F29" i="4" l="1"/>
  <c r="F28" i="4"/>
  <c r="F27" i="4"/>
  <c r="F26" i="4"/>
  <c r="D21" i="4" l="1"/>
  <c r="D17" i="4"/>
  <c r="D15" i="4"/>
  <c r="D12" i="4"/>
  <c r="D11" i="4"/>
  <c r="F9" i="4" l="1"/>
  <c r="G14" i="4" l="1"/>
  <c r="F14" i="4"/>
  <c r="G13" i="4"/>
  <c r="F13" i="4"/>
  <c r="E12" i="4"/>
  <c r="C12" i="4"/>
  <c r="G28" i="4" l="1"/>
  <c r="G27" i="4"/>
  <c r="G26" i="4"/>
  <c r="G25" i="4"/>
  <c r="G20" i="4"/>
  <c r="G19" i="4"/>
  <c r="G18" i="4"/>
  <c r="G12" i="4"/>
  <c r="G10" i="4"/>
  <c r="G9" i="4"/>
  <c r="D8" i="4"/>
  <c r="D29" i="4" l="1"/>
  <c r="G24" i="4" l="1"/>
  <c r="G23" i="4" l="1"/>
  <c r="F24" i="4" l="1"/>
  <c r="C17" i="4"/>
  <c r="C15" i="4"/>
  <c r="C11" i="4"/>
  <c r="C8" i="4"/>
  <c r="C21" i="4" s="1"/>
  <c r="C29" i="4" l="1"/>
  <c r="E17" i="4" l="1"/>
  <c r="G17" i="4" s="1"/>
  <c r="E15" i="4"/>
  <c r="E11" i="4"/>
  <c r="G11" i="4" s="1"/>
  <c r="E8" i="4"/>
  <c r="E21" i="4" s="1"/>
  <c r="G21" i="4" l="1"/>
  <c r="G8" i="4"/>
  <c r="G22" i="4"/>
  <c r="F12" i="4" l="1"/>
  <c r="F18" i="4"/>
  <c r="F19" i="4"/>
  <c r="F20" i="4"/>
  <c r="F23" i="4"/>
  <c r="F10" i="4"/>
  <c r="E29" i="4" l="1"/>
  <c r="G7" i="4"/>
  <c r="F21" i="4"/>
  <c r="F17" i="4"/>
  <c r="F11" i="4"/>
  <c r="G29" i="4" l="1"/>
  <c r="F8" i="4"/>
  <c r="F22" i="4"/>
  <c r="F7" i="4" l="1"/>
</calcChain>
</file>

<file path=xl/sharedStrings.xml><?xml version="1.0" encoding="utf-8"?>
<sst xmlns="http://schemas.openxmlformats.org/spreadsheetml/2006/main" count="75" uniqueCount="74">
  <si>
    <t>тыс. руб.</t>
  </si>
  <si>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</si>
  <si>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</si>
  <si>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</si>
  <si>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</si>
  <si>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</si>
  <si>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</si>
  <si>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</si>
  <si>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</si>
  <si>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</si>
  <si>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</si>
  <si>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</si>
  <si>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</si>
  <si>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</si>
  <si>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БЕЗВОЗМЕЗДНЫЕ ПОСТУПЛЕНИЯ</t>
  </si>
  <si>
    <t>НЕНАЛОГОВЫЕ ДОХОДЫ</t>
  </si>
  <si>
    <t>Дотации бюджетам субъектов Российской Федерации и муниципальных образований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</si>
  <si>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</si>
  <si>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</si>
  <si>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БЕЗВОЗМЕЗДНЫЕ ПОСТУПЛЕНИЯ ОТ ДРУГИХ БЮДЖЕТОВ БЮДЖЕТНОЙ СИСТЕМЫ РОССИЙСКОЙ ФЕДЕРАЦИИ</t>
  </si>
  <si>
    <t>Приложение 4</t>
  </si>
  <si>
    <t xml:space="preserve">Перерасчеты  по единому сельскохозяйственному налогу (за налоговые периоды, истекшие до 1 января 2011 года) </t>
  </si>
  <si>
    <t>Субвенции бюджетам субъектов Российской Федерации</t>
  </si>
  <si>
    <t>Отклонение составило менее 5%</t>
  </si>
  <si>
    <t>% исполнения первоначального плана</t>
  </si>
  <si>
    <t>% исполнения уточненного плана</t>
  </si>
  <si>
    <t>3</t>
  </si>
  <si>
    <t>4</t>
  </si>
  <si>
    <t>6=5/3</t>
  </si>
  <si>
    <t>7=5/4</t>
  </si>
  <si>
    <t xml:space="preserve"> ВСЕГО ДОХОДОВ</t>
  </si>
  <si>
    <t>Код бюджетной классификации (без указания кода главного администратора доходов бюджета)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</si>
  <si>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</si>
  <si>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</si>
  <si>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</si>
  <si>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</si>
  <si>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</si>
  <si>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</si>
  <si>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Акцизы на алкогольную продукцию</t>
  </si>
  <si>
    <t>Акцизв на нефтепродукты</t>
  </si>
  <si>
    <t>1 05 00000 00 0000 000</t>
  </si>
  <si>
    <t>ПРОЧИЕ НАЛОГОВЫЕ ДОХОДЫ</t>
  </si>
  <si>
    <t>2 00 00000 00 0000 000</t>
  </si>
  <si>
    <t>2 02 00000 00 0000 000</t>
  </si>
  <si>
    <t>2 02 01000 00 0000 000</t>
  </si>
  <si>
    <t>2 02 02000 00 0000 000</t>
  </si>
  <si>
    <t>2 02 03000 00 0000 000</t>
  </si>
  <si>
    <t>2 02 04000 00 0000 000</t>
  </si>
  <si>
    <t>1 05 03000 01 0000 110</t>
  </si>
  <si>
    <t>1 06 00000 00 0000 000</t>
  </si>
  <si>
    <t>1 06 02000 02 0000 110</t>
  </si>
  <si>
    <t>1 06 04000 02 0000 110</t>
  </si>
  <si>
    <t>1 06 05000 02 0000 110</t>
  </si>
  <si>
    <t>Наименование  доходов</t>
  </si>
  <si>
    <t>Отклонения составили менее 5%, пояснения не требуются.</t>
  </si>
  <si>
    <t>Пояснения отклонений от плановых значений ( при наличии отклонений 5% и более )</t>
  </si>
  <si>
    <t>Аналитические данные об исполнении доходов областного бюджета Ленинградской области за 2018 год</t>
  </si>
  <si>
    <t>План по закону о бюджете в ред. от 09.11.2018 №103-оз</t>
  </si>
  <si>
    <t>План по закону о бюджете от
21.12.2017 № 82-оз</t>
  </si>
  <si>
    <t>Факт по состоянию 
на 01.01.2019</t>
  </si>
  <si>
    <t>Перевыполнение первоначальных бюджетных показателей обусловлено тем, что фактический темп роста налога привысил плановые показатели на 6,7 процентных пункта.</t>
  </si>
  <si>
    <t>Перевыполнение бюджетных показателей обусловлено тем,  в соответствии с федеральным законом от 28.12.2017 № 434-ФЗ «О федеральном бюджете на 2018 год и на плановый период 2019 и 2020 годов» применялся новый порядок распределения акцизов на алкогольную продукцию с объемной долей этилового спирта свыше 9%, зачисляемого в региональные бюджеты, между субъектами Российской Федерации.</t>
  </si>
  <si>
    <t>Перевыполнение первоначальных бюджетных назначений по налогу на имущество организаций,  в основном, обусловлено увеличением платежей от крупных налогоплательщиков области, доля которых в общем объеме поступлений по налогу составила 53,3% (за 2017 год их доля составляла – 54,7%).
За 2018 год от указанных плательщиков в областной бюджет Ленинградской области поступило налога в сумме 10 417 783 тыс.рублей, что больше 2017 года на 1 577 946  тыс.рублей, или на 17,9%.</t>
  </si>
  <si>
    <t>Перевыполнение первоначальных бюджетных показателей обусловлено тем, что в соотвтетствии с Федеральным законом от 27.11.2017 № 354-ФЗ "О внесении изменений в часть вторую Налогового кодекса Российской Федерации" с 1 января 2018 года были увеличены налоговые ставки налога на игорный бизнес. Кроме того на территории области зарегистрирован новый объект налогообложения – процессинговый центр интерактивных ставок букмекерской конторы.</t>
  </si>
  <si>
    <r>
      <t>На уровень выполнения бюджетных показателей по поступлению налоговых и неналоговых доходов  основное  влияние оказали 4 налога - налог на прибыль организаций, налог на доходы физических лиц, налог на имущество организаций и акцизы, удельный вес которых в общей сумме поступлений налоговых и неналоговых доходов составил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94,2%</t>
    </r>
  </si>
  <si>
    <t>Перевыполнение первоначальных бюджетных показателей в основном обусловлено тем, что фактический темп роста налога на доходы физических лиц в 2,1 раза привысил плановые показатели по прогнозу социально-экономического развития</t>
  </si>
  <si>
    <t>Перевыполнение первоначальных бюджетных назначений по налогу на прибыль организаций обусловлено ростом в 3,8 раза по сравнению с 2017 годом объема поступлений налога, уплаченного по итогам финансовой деятельности  ответственными участниками консолидированных групп налогоплательщиков.</t>
  </si>
  <si>
    <t>Основное влияние на перевыполнение бюджетных показателей по прочим налоговым доходам  оказало поступление сверхплановых сумм государственной пошлины за государственную регистрацию прав, ограничений (обременений) прав на недвижимое имущество и сделок с ним и государственной пошлины за государственную регистрацию транспортных средств, связанные с изменением и выдачей документов на транспортные срадства, регистрационных знаков, водительских удостоверений</t>
  </si>
  <si>
    <t>Основное влияние на перевыполнение бюджетных показателей по неналоговым доходам  оказало поступление изначально не запланированных доходов от размещения средств областного бюджета на банковских депозитах. Доходы от размещения временно свободных средств поступили в областной бюджет в размере 1 605 399,0 тысяч рублей, удельный вес которых общей сумме поступлений неналоговых доходов составил 43,0%.</t>
  </si>
  <si>
    <t xml:space="preserve">Увеличение безвозмездных поступлений на средства:
- из федерального бюджета;
- из бюджета Пенсионного фонда Российской федерации;
- из резервного фонда Правительства Московской области;
- из бюджета Санкт-Петербурга.
</t>
  </si>
  <si>
    <t xml:space="preserve">В декабре 2018 года сверх утвержденных плановых назначений из федерального бюджета поступили:
 - дотация на поддержку мер по обеспечению сбалансированности бюджетов субъектов Российской Федерации в соответствии с Федеральным законом
"О федеральном бюджете на 2018 год и на плановый период 2019 и 2020 годов" от 05.12.2017 N 362-ФЗ на частичную компенсацию потерь в связи с исключением из налогообложения движимого имущества с 01.01.2019 г. в сумме 1 696 418,0 тыс. рублей;
- дотация за достижение наивысших темпов роста налогового потенциала в соответствии с Распоряжением Правительства РФ от 07.12.2018 N 2713-р в сумме 842 764,3 тыс. рублей.
</t>
  </si>
  <si>
    <t>Увеличение безвозмездных поступлений на средства из федерального бюджета.</t>
  </si>
  <si>
    <t xml:space="preserve">Увеличение безвозмездных поступлений на средства из федерального бюджета -  иных межбюджетных трансфертов на дорожное хозяйство и агропромышленный комплекс </t>
  </si>
  <si>
    <t>Увеличение безвозмездных поступлений на средства:
- из федерального бюджета;
- из бюджета Пенсионного фонда Российской федерации;
- из резервного фонда Правительства Московской области;
- из бюджета Санкт-Петербурга;
- от Государственной корпорации "Фонд содействия реформированию жилищно-коммунального хозяйства";
- на безвозмездные поступления от негосударственный организаций;
- от возврата целевых средств прошлых лет из бюджетов муниципальных образований Ленинградской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</si>
</sst>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49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wrapText="1"/>
    </xf>
    <xf numFmtId="164" fontId="9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CC"/>
      <color rgb="FFFFCCFF"/>
      <color rgb="FFFF99CC"/>
      <color rgb="FFCCFF99"/>
      <color rgb="FFCCFF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zoomScaleNormal="100" workbookViewId="0">
      <selection activeCell="D4" sqref="D4:D5"/>
    </sheetView>
  </sheetViews>
  <sheetFormatPr defaultColWidth="8.85546875" defaultRowHeight="15.75" x14ac:dyDescent="0.25"/>
  <cols>
    <col min="1" max="1" width="23.140625" style="10" customWidth="1"/>
    <col min="2" max="2" width="42.5703125" style="7" customWidth="1"/>
    <col min="3" max="6" width="18.42578125" style="4" customWidth="1"/>
    <col min="7" max="7" width="17" style="4" customWidth="1"/>
    <col min="8" max="8" width="71.42578125" style="14" customWidth="1"/>
    <col min="9" max="16384" width="8.85546875" style="1"/>
  </cols>
  <sheetData>
    <row r="1" spans="1:14" ht="24.6" customHeight="1" x14ac:dyDescent="0.25">
      <c r="C1" s="26"/>
      <c r="D1" s="26"/>
      <c r="H1" s="29" t="s">
        <v>20</v>
      </c>
    </row>
    <row r="2" spans="1:14" s="3" customFormat="1" ht="24" customHeight="1" x14ac:dyDescent="0.3">
      <c r="A2" s="9"/>
      <c r="B2" s="36" t="s">
        <v>56</v>
      </c>
      <c r="C2" s="36"/>
      <c r="D2" s="36"/>
      <c r="E2" s="36"/>
      <c r="F2" s="36"/>
      <c r="G2" s="36"/>
      <c r="H2" s="36"/>
      <c r="I2" s="2"/>
      <c r="J2" s="2"/>
      <c r="K2" s="2"/>
      <c r="L2" s="2"/>
      <c r="M2" s="2"/>
      <c r="N2" s="2"/>
    </row>
    <row r="3" spans="1:14" ht="24.6" customHeight="1" x14ac:dyDescent="0.25">
      <c r="H3" s="28" t="s">
        <v>0</v>
      </c>
    </row>
    <row r="4" spans="1:14" ht="25.9" customHeight="1" x14ac:dyDescent="0.2">
      <c r="A4" s="35" t="s">
        <v>31</v>
      </c>
      <c r="B4" s="35" t="s">
        <v>53</v>
      </c>
      <c r="C4" s="35" t="s">
        <v>58</v>
      </c>
      <c r="D4" s="39" t="s">
        <v>57</v>
      </c>
      <c r="E4" s="35" t="s">
        <v>59</v>
      </c>
      <c r="F4" s="35" t="s">
        <v>24</v>
      </c>
      <c r="G4" s="35" t="s">
        <v>25</v>
      </c>
      <c r="H4" s="37" t="s">
        <v>55</v>
      </c>
    </row>
    <row r="5" spans="1:14" ht="72.599999999999994" customHeight="1" x14ac:dyDescent="0.2">
      <c r="A5" s="35"/>
      <c r="B5" s="35"/>
      <c r="C5" s="35"/>
      <c r="D5" s="40"/>
      <c r="E5" s="35"/>
      <c r="F5" s="35"/>
      <c r="G5" s="35"/>
      <c r="H5" s="38"/>
    </row>
    <row r="6" spans="1:14" ht="13.15" customHeight="1" x14ac:dyDescent="0.2">
      <c r="A6" s="8">
        <v>1</v>
      </c>
      <c r="B6" s="8" t="s">
        <v>1</v>
      </c>
      <c r="C6" s="5" t="s">
        <v>26</v>
      </c>
      <c r="D6" s="5" t="s">
        <v>27</v>
      </c>
      <c r="E6" s="6">
        <v>5</v>
      </c>
      <c r="F6" s="6" t="s">
        <v>28</v>
      </c>
      <c r="G6" s="6" t="s">
        <v>29</v>
      </c>
      <c r="H6" s="15">
        <v>8</v>
      </c>
    </row>
    <row r="7" spans="1:14" s="11" customFormat="1" ht="63.75" x14ac:dyDescent="0.2">
      <c r="A7" s="15" t="s">
        <v>32</v>
      </c>
      <c r="B7" s="30" t="s">
        <v>2</v>
      </c>
      <c r="C7" s="20">
        <v>96784999.799999997</v>
      </c>
      <c r="D7" s="20">
        <v>118655137</v>
      </c>
      <c r="E7" s="20">
        <v>125698185.8</v>
      </c>
      <c r="F7" s="20">
        <f t="shared" ref="F7:F14" si="0">E7/C7*100</f>
        <v>129.8736230404993</v>
      </c>
      <c r="G7" s="20">
        <f t="shared" ref="G7:G14" si="1">E7/D7*100</f>
        <v>105.93573019935918</v>
      </c>
      <c r="H7" s="21" t="s">
        <v>64</v>
      </c>
    </row>
    <row r="8" spans="1:14" s="13" customFormat="1" ht="38.25" x14ac:dyDescent="0.2">
      <c r="A8" s="15" t="s">
        <v>33</v>
      </c>
      <c r="B8" s="30" t="s">
        <v>3</v>
      </c>
      <c r="C8" s="20">
        <f>C9+C10</f>
        <v>67723154.200000003</v>
      </c>
      <c r="D8" s="20">
        <f>D9+D10</f>
        <v>86677997.599999994</v>
      </c>
      <c r="E8" s="20">
        <f>E9+E10</f>
        <v>91080106.799999997</v>
      </c>
      <c r="F8" s="22">
        <f t="shared" si="0"/>
        <v>134.48887293557274</v>
      </c>
      <c r="G8" s="22">
        <f t="shared" si="1"/>
        <v>105.07869277312425</v>
      </c>
      <c r="H8" s="34" t="s">
        <v>65</v>
      </c>
    </row>
    <row r="9" spans="1:14" s="13" customFormat="1" ht="51" x14ac:dyDescent="0.2">
      <c r="A9" s="17" t="s">
        <v>34</v>
      </c>
      <c r="B9" s="31" t="s">
        <v>4</v>
      </c>
      <c r="C9" s="22">
        <v>42634115.200000003</v>
      </c>
      <c r="D9" s="22">
        <v>60388958.600000001</v>
      </c>
      <c r="E9" s="22">
        <v>63416456</v>
      </c>
      <c r="F9" s="22">
        <f t="shared" si="0"/>
        <v>148.74580063995322</v>
      </c>
      <c r="G9" s="22">
        <f t="shared" si="1"/>
        <v>105.0133293737574</v>
      </c>
      <c r="H9" s="21" t="s">
        <v>66</v>
      </c>
    </row>
    <row r="10" spans="1:14" s="13" customFormat="1" ht="38.25" x14ac:dyDescent="0.2">
      <c r="A10" s="17" t="s">
        <v>35</v>
      </c>
      <c r="B10" s="31" t="s">
        <v>5</v>
      </c>
      <c r="C10" s="22">
        <v>25089039</v>
      </c>
      <c r="D10" s="22">
        <v>26289039</v>
      </c>
      <c r="E10" s="22">
        <v>27663650.800000001</v>
      </c>
      <c r="F10" s="22">
        <f t="shared" si="0"/>
        <v>110.26189883159734</v>
      </c>
      <c r="G10" s="22">
        <f t="shared" si="1"/>
        <v>105.22884005002997</v>
      </c>
      <c r="H10" s="21" t="s">
        <v>60</v>
      </c>
    </row>
    <row r="11" spans="1:14" s="11" customFormat="1" ht="38.25" x14ac:dyDescent="0.2">
      <c r="A11" s="15" t="s">
        <v>36</v>
      </c>
      <c r="B11" s="30" t="s">
        <v>6</v>
      </c>
      <c r="C11" s="20">
        <f>C12</f>
        <v>6986000</v>
      </c>
      <c r="D11" s="20">
        <f>D12</f>
        <v>7486000</v>
      </c>
      <c r="E11" s="20">
        <f>E12</f>
        <v>7703150.2999999998</v>
      </c>
      <c r="F11" s="20">
        <f t="shared" si="0"/>
        <v>110.26553535642714</v>
      </c>
      <c r="G11" s="20">
        <f t="shared" si="1"/>
        <v>102.90075207053167</v>
      </c>
      <c r="H11" s="21"/>
    </row>
    <row r="12" spans="1:14" s="13" customFormat="1" ht="38.25" x14ac:dyDescent="0.2">
      <c r="A12" s="17" t="s">
        <v>37</v>
      </c>
      <c r="B12" s="31" t="s">
        <v>7</v>
      </c>
      <c r="C12" s="22">
        <f>C13+C14</f>
        <v>6986000</v>
      </c>
      <c r="D12" s="22">
        <f>D13+D14</f>
        <v>7486000</v>
      </c>
      <c r="E12" s="22">
        <f>E13+E14</f>
        <v>7703150.2999999998</v>
      </c>
      <c r="F12" s="22">
        <f t="shared" si="0"/>
        <v>110.26553535642714</v>
      </c>
      <c r="G12" s="22">
        <f t="shared" si="1"/>
        <v>102.90075207053167</v>
      </c>
      <c r="H12" s="21"/>
    </row>
    <row r="13" spans="1:14" s="19" customFormat="1" ht="63.75" x14ac:dyDescent="0.2">
      <c r="A13" s="18"/>
      <c r="B13" s="32" t="s">
        <v>38</v>
      </c>
      <c r="C13" s="24">
        <v>2296000</v>
      </c>
      <c r="D13" s="24">
        <v>2796000</v>
      </c>
      <c r="E13" s="24">
        <v>3037888.3</v>
      </c>
      <c r="F13" s="22">
        <f t="shared" si="0"/>
        <v>132.31220818815331</v>
      </c>
      <c r="G13" s="22">
        <f t="shared" si="1"/>
        <v>108.65122675250356</v>
      </c>
      <c r="H13" s="21" t="s">
        <v>61</v>
      </c>
    </row>
    <row r="14" spans="1:14" s="19" customFormat="1" ht="23.25" customHeight="1" x14ac:dyDescent="0.2">
      <c r="A14" s="18"/>
      <c r="B14" s="32" t="s">
        <v>39</v>
      </c>
      <c r="C14" s="24">
        <v>4690000</v>
      </c>
      <c r="D14" s="24">
        <v>4690000</v>
      </c>
      <c r="E14" s="24">
        <v>4665262</v>
      </c>
      <c r="F14" s="22">
        <f t="shared" si="0"/>
        <v>99.472537313432838</v>
      </c>
      <c r="G14" s="22">
        <f t="shared" si="1"/>
        <v>99.472537313432838</v>
      </c>
      <c r="H14" s="21" t="s">
        <v>23</v>
      </c>
      <c r="J14" s="27"/>
    </row>
    <row r="15" spans="1:14" s="11" customFormat="1" ht="25.5" customHeight="1" x14ac:dyDescent="0.2">
      <c r="A15" s="15" t="s">
        <v>40</v>
      </c>
      <c r="B15" s="30" t="s">
        <v>8</v>
      </c>
      <c r="C15" s="20">
        <f>C16</f>
        <v>0</v>
      </c>
      <c r="D15" s="20">
        <f>D16</f>
        <v>0</v>
      </c>
      <c r="E15" s="20">
        <f>E16</f>
        <v>0.8</v>
      </c>
      <c r="F15" s="20"/>
      <c r="G15" s="20"/>
      <c r="H15" s="23"/>
    </row>
    <row r="16" spans="1:14" s="13" customFormat="1" ht="25.5" customHeight="1" x14ac:dyDescent="0.2">
      <c r="A16" s="17" t="s">
        <v>48</v>
      </c>
      <c r="B16" s="31" t="s">
        <v>9</v>
      </c>
      <c r="C16" s="22">
        <v>0</v>
      </c>
      <c r="D16" s="22">
        <v>0</v>
      </c>
      <c r="E16" s="22">
        <v>0.8</v>
      </c>
      <c r="F16" s="20"/>
      <c r="G16" s="20"/>
      <c r="H16" s="21" t="s">
        <v>21</v>
      </c>
    </row>
    <row r="17" spans="1:8" s="11" customFormat="1" ht="20.25" customHeight="1" x14ac:dyDescent="0.2">
      <c r="A17" s="15" t="s">
        <v>49</v>
      </c>
      <c r="B17" s="30" t="s">
        <v>10</v>
      </c>
      <c r="C17" s="20">
        <f>C18+C19+C20</f>
        <v>20069850</v>
      </c>
      <c r="D17" s="20">
        <f>D18+D19+D20</f>
        <v>20747850</v>
      </c>
      <c r="E17" s="20">
        <f>E18+E19+E20</f>
        <v>22186562.099999998</v>
      </c>
      <c r="F17" s="20">
        <f t="shared" ref="F17:F29" si="2">E17/C17*100</f>
        <v>110.5467260592381</v>
      </c>
      <c r="G17" s="20">
        <f t="shared" ref="G17:G29" si="3">E17/D17*100</f>
        <v>106.93427077986392</v>
      </c>
      <c r="H17" s="23"/>
    </row>
    <row r="18" spans="1:8" s="13" customFormat="1" ht="89.25" x14ac:dyDescent="0.2">
      <c r="A18" s="17" t="s">
        <v>50</v>
      </c>
      <c r="B18" s="31" t="s">
        <v>11</v>
      </c>
      <c r="C18" s="22">
        <v>17490450</v>
      </c>
      <c r="D18" s="22">
        <v>18140450</v>
      </c>
      <c r="E18" s="22">
        <v>19550499.5</v>
      </c>
      <c r="F18" s="22">
        <f t="shared" si="2"/>
        <v>111.77813892724315</v>
      </c>
      <c r="G18" s="22">
        <f t="shared" si="3"/>
        <v>107.77295767194308</v>
      </c>
      <c r="H18" s="21" t="s">
        <v>62</v>
      </c>
    </row>
    <row r="19" spans="1:8" s="13" customFormat="1" ht="27" customHeight="1" x14ac:dyDescent="0.2">
      <c r="A19" s="17" t="s">
        <v>51</v>
      </c>
      <c r="B19" s="31" t="s">
        <v>12</v>
      </c>
      <c r="C19" s="22">
        <v>2577000</v>
      </c>
      <c r="D19" s="22">
        <v>2577000</v>
      </c>
      <c r="E19" s="22">
        <v>2604697.2000000002</v>
      </c>
      <c r="F19" s="22">
        <f t="shared" si="2"/>
        <v>101.07478463329454</v>
      </c>
      <c r="G19" s="22">
        <f t="shared" si="3"/>
        <v>101.07478463329454</v>
      </c>
      <c r="H19" s="21" t="s">
        <v>23</v>
      </c>
    </row>
    <row r="20" spans="1:8" s="13" customFormat="1" ht="82.5" customHeight="1" x14ac:dyDescent="0.2">
      <c r="A20" s="17" t="s">
        <v>52</v>
      </c>
      <c r="B20" s="31" t="s">
        <v>13</v>
      </c>
      <c r="C20" s="22">
        <v>2400</v>
      </c>
      <c r="D20" s="22">
        <v>30400</v>
      </c>
      <c r="E20" s="22">
        <v>31365.4</v>
      </c>
      <c r="F20" s="22">
        <f t="shared" si="2"/>
        <v>1306.8916666666667</v>
      </c>
      <c r="G20" s="22">
        <f t="shared" si="3"/>
        <v>103.17565789473684</v>
      </c>
      <c r="H20" s="21" t="s">
        <v>63</v>
      </c>
    </row>
    <row r="21" spans="1:8" s="11" customFormat="1" ht="89.25" x14ac:dyDescent="0.2">
      <c r="A21" s="15"/>
      <c r="B21" s="30" t="s">
        <v>41</v>
      </c>
      <c r="C21" s="20">
        <f>C7-SUM(C8,C11,C15,C17,C22)</f>
        <v>829966.89999999106</v>
      </c>
      <c r="D21" s="20">
        <f>D7-SUM(D8,D11,D15,D17,D22)</f>
        <v>829966.90000000596</v>
      </c>
      <c r="E21" s="20">
        <f>E7-SUM(E8,E11,E15,E17,E22)</f>
        <v>994302.80000001192</v>
      </c>
      <c r="F21" s="20">
        <f t="shared" si="2"/>
        <v>119.80029565034734</v>
      </c>
      <c r="G21" s="20">
        <f t="shared" si="3"/>
        <v>119.80029565034518</v>
      </c>
      <c r="H21" s="21" t="s">
        <v>67</v>
      </c>
    </row>
    <row r="22" spans="1:8" s="12" customFormat="1" ht="76.5" x14ac:dyDescent="0.2">
      <c r="A22" s="16"/>
      <c r="B22" s="33" t="s">
        <v>15</v>
      </c>
      <c r="C22" s="25">
        <v>1176028.7</v>
      </c>
      <c r="D22" s="25">
        <v>2913322.5</v>
      </c>
      <c r="E22" s="25">
        <v>3734063</v>
      </c>
      <c r="F22" s="25">
        <f t="shared" si="2"/>
        <v>317.51461507699599</v>
      </c>
      <c r="G22" s="25">
        <f t="shared" si="3"/>
        <v>128.17197546787216</v>
      </c>
      <c r="H22" s="21" t="s">
        <v>68</v>
      </c>
    </row>
    <row r="23" spans="1:8" s="46" customFormat="1" ht="127.5" x14ac:dyDescent="0.2">
      <c r="A23" s="41" t="s">
        <v>42</v>
      </c>
      <c r="B23" s="30" t="s">
        <v>14</v>
      </c>
      <c r="C23" s="20">
        <v>6518420.2999999989</v>
      </c>
      <c r="D23" s="20">
        <v>8468708.1999999993</v>
      </c>
      <c r="E23" s="20">
        <v>11528877.099999998</v>
      </c>
      <c r="F23" s="20">
        <f t="shared" si="2"/>
        <v>176.86612046173212</v>
      </c>
      <c r="G23" s="20">
        <f t="shared" si="3"/>
        <v>136.13501407451963</v>
      </c>
      <c r="H23" s="42" t="s">
        <v>73</v>
      </c>
    </row>
    <row r="24" spans="1:8" s="47" customFormat="1" ht="76.5" x14ac:dyDescent="0.2">
      <c r="A24" s="41" t="s">
        <v>43</v>
      </c>
      <c r="B24" s="43" t="s">
        <v>19</v>
      </c>
      <c r="C24" s="20">
        <v>6518420.2999999989</v>
      </c>
      <c r="D24" s="20">
        <v>8002977.7999999989</v>
      </c>
      <c r="E24" s="20">
        <v>11002060.699999999</v>
      </c>
      <c r="F24" s="20">
        <f t="shared" si="2"/>
        <v>168.78415618581698</v>
      </c>
      <c r="G24" s="20">
        <f t="shared" si="3"/>
        <v>137.4745872717528</v>
      </c>
      <c r="H24" s="42" t="s">
        <v>69</v>
      </c>
    </row>
    <row r="25" spans="1:8" s="47" customFormat="1" ht="165.75" x14ac:dyDescent="0.2">
      <c r="A25" s="41" t="s">
        <v>44</v>
      </c>
      <c r="B25" s="42" t="s">
        <v>16</v>
      </c>
      <c r="C25" s="22">
        <v>0</v>
      </c>
      <c r="D25" s="22">
        <v>484249</v>
      </c>
      <c r="E25" s="22">
        <v>3023431.3</v>
      </c>
      <c r="F25" s="22"/>
      <c r="G25" s="22">
        <f t="shared" si="3"/>
        <v>624.35468116609422</v>
      </c>
      <c r="H25" s="42" t="s">
        <v>70</v>
      </c>
    </row>
    <row r="26" spans="1:8" s="47" customFormat="1" ht="38.25" x14ac:dyDescent="0.2">
      <c r="A26" s="41" t="s">
        <v>45</v>
      </c>
      <c r="B26" s="42" t="s">
        <v>17</v>
      </c>
      <c r="C26" s="22">
        <v>3271050.1999999997</v>
      </c>
      <c r="D26" s="22">
        <v>3312072.0999999992</v>
      </c>
      <c r="E26" s="22">
        <v>3255628.1</v>
      </c>
      <c r="F26" s="22">
        <f t="shared" si="2"/>
        <v>99.528527565856379</v>
      </c>
      <c r="G26" s="22">
        <f t="shared" si="3"/>
        <v>98.295810045922636</v>
      </c>
      <c r="H26" s="42" t="s">
        <v>54</v>
      </c>
    </row>
    <row r="27" spans="1:8" s="47" customFormat="1" ht="25.5" x14ac:dyDescent="0.2">
      <c r="A27" s="41" t="s">
        <v>46</v>
      </c>
      <c r="B27" s="42" t="s">
        <v>22</v>
      </c>
      <c r="C27" s="22">
        <v>3117108.1999999993</v>
      </c>
      <c r="D27" s="22">
        <v>3668911.8</v>
      </c>
      <c r="E27" s="22">
        <v>3308408.3</v>
      </c>
      <c r="F27" s="22">
        <f t="shared" si="2"/>
        <v>106.13710168931578</v>
      </c>
      <c r="G27" s="22">
        <f t="shared" si="3"/>
        <v>90.174102849787772</v>
      </c>
      <c r="H27" s="42" t="s">
        <v>71</v>
      </c>
    </row>
    <row r="28" spans="1:8" s="47" customFormat="1" ht="58.9" customHeight="1" x14ac:dyDescent="0.2">
      <c r="A28" s="41" t="s">
        <v>47</v>
      </c>
      <c r="B28" s="42" t="s">
        <v>18</v>
      </c>
      <c r="C28" s="22">
        <v>130261.9</v>
      </c>
      <c r="D28" s="22">
        <v>537744.9</v>
      </c>
      <c r="E28" s="22">
        <v>1414593</v>
      </c>
      <c r="F28" s="22">
        <f t="shared" si="2"/>
        <v>1085.9606684686773</v>
      </c>
      <c r="G28" s="22">
        <f t="shared" si="3"/>
        <v>263.06023543877404</v>
      </c>
      <c r="H28" s="42" t="s">
        <v>72</v>
      </c>
    </row>
    <row r="29" spans="1:8" s="46" customFormat="1" ht="21" customHeight="1" x14ac:dyDescent="0.2">
      <c r="A29" s="44" t="s">
        <v>30</v>
      </c>
      <c r="B29" s="45"/>
      <c r="C29" s="20">
        <f>C7+C23</f>
        <v>103303420.09999999</v>
      </c>
      <c r="D29" s="20">
        <f>D7+D23</f>
        <v>127123845.2</v>
      </c>
      <c r="E29" s="20">
        <f>E7+E23</f>
        <v>137227062.90000001</v>
      </c>
      <c r="F29" s="20">
        <f t="shared" si="2"/>
        <v>132.83883802410529</v>
      </c>
      <c r="G29" s="20">
        <f t="shared" si="3"/>
        <v>107.94753941253501</v>
      </c>
      <c r="H29" s="42"/>
    </row>
  </sheetData>
  <mergeCells count="10">
    <mergeCell ref="A4:A5"/>
    <mergeCell ref="A29:B29"/>
    <mergeCell ref="B2:H2"/>
    <mergeCell ref="E4:E5"/>
    <mergeCell ref="F4:F5"/>
    <mergeCell ref="H4:H5"/>
    <mergeCell ref="B4:B5"/>
    <mergeCell ref="C4:C5"/>
    <mergeCell ref="D4:D5"/>
    <mergeCell ref="G4:G5"/>
  </mergeCells>
  <pageMargins left="0.70866141732283472" right="0.70866141732283472" top="0.74803149606299213" bottom="0.55118110236220474" header="0.31496062992125984" footer="0.31496062992125984"/>
  <pageSetup paperSize="9" scale="58" fitToHeight="12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 год</vt:lpstr>
      <vt:lpstr>'2018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2019-03-11T13:15:44Z</cp:lastPrinted>
  <dcterms:created xsi:type="dcterms:W3CDTF">2002-03-11T10:22:12Z</dcterms:created>
  <dcterms:modified xsi:type="dcterms:W3CDTF">2019-03-19T11:58:48Z</dcterms:modified>
</cp:coreProperties>
</file>