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2018 год" sheetId="1" r:id="rId1"/>
  </sheets>
  <definedNames>
    <definedName name="_xlnm._FilterDatabase" localSheetId="0" hidden="1">'2018 год'!$A$2:$H$56</definedName>
  </definedNames>
  <calcPr calcId="145621"/>
</workbook>
</file>

<file path=xl/calcChain.xml><?xml version="1.0" encoding="utf-8"?>
<calcChain xmlns="http://schemas.openxmlformats.org/spreadsheetml/2006/main">
  <c r="G62" i="1" l="1"/>
  <c r="D62" i="1"/>
  <c r="J61" i="1"/>
  <c r="I61" i="1"/>
  <c r="G60" i="1"/>
  <c r="D60" i="1"/>
  <c r="J59" i="1"/>
  <c r="I59" i="1"/>
  <c r="I57" i="1"/>
  <c r="I56" i="1"/>
  <c r="I55" i="1"/>
  <c r="I54" i="1"/>
  <c r="I53" i="1"/>
  <c r="I52" i="1"/>
  <c r="I51" i="1"/>
  <c r="I50" i="1"/>
  <c r="I49" i="1"/>
  <c r="I48" i="1"/>
  <c r="G48" i="1"/>
  <c r="F48" i="1"/>
  <c r="J45" i="1"/>
  <c r="I45" i="1"/>
  <c r="H45" i="1"/>
  <c r="E45" i="1"/>
  <c r="J44" i="1"/>
  <c r="I44" i="1"/>
  <c r="H44" i="1"/>
  <c r="E44" i="1"/>
  <c r="J43" i="1"/>
  <c r="I43" i="1"/>
  <c r="G43" i="1"/>
  <c r="H43" i="1" s="1"/>
  <c r="F43" i="1"/>
  <c r="E43" i="1"/>
  <c r="J42" i="1"/>
  <c r="I42" i="1"/>
  <c r="H42" i="1"/>
  <c r="E42" i="1"/>
  <c r="J41" i="1"/>
  <c r="I41" i="1"/>
  <c r="H41" i="1"/>
  <c r="E41" i="1"/>
  <c r="J40" i="1"/>
  <c r="I40" i="1"/>
  <c r="H40" i="1"/>
  <c r="E40" i="1"/>
  <c r="J39" i="1"/>
  <c r="I39" i="1"/>
  <c r="H39" i="1"/>
  <c r="E39" i="1"/>
  <c r="J38" i="1"/>
  <c r="I38" i="1"/>
  <c r="H38" i="1"/>
  <c r="E38" i="1"/>
  <c r="J37" i="1"/>
  <c r="I37" i="1"/>
  <c r="H37" i="1"/>
  <c r="E37" i="1"/>
  <c r="J36" i="1"/>
  <c r="I36" i="1"/>
  <c r="H36" i="1"/>
  <c r="E36" i="1"/>
  <c r="J35" i="1"/>
  <c r="I35" i="1"/>
  <c r="H35" i="1"/>
  <c r="E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H24" i="1"/>
  <c r="E24" i="1"/>
  <c r="J23" i="1"/>
  <c r="I23" i="1"/>
  <c r="H23" i="1"/>
  <c r="E23" i="1"/>
  <c r="J22" i="1"/>
  <c r="I22" i="1"/>
  <c r="H22" i="1"/>
  <c r="E22" i="1"/>
  <c r="J21" i="1"/>
  <c r="I21" i="1"/>
  <c r="H21" i="1"/>
  <c r="E21" i="1"/>
  <c r="H20" i="1"/>
  <c r="G20" i="1"/>
  <c r="J20" i="1" s="1"/>
  <c r="F20" i="1"/>
  <c r="E20" i="1"/>
  <c r="J18" i="1"/>
  <c r="I18" i="1"/>
  <c r="J17" i="1"/>
  <c r="I17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2" i="1"/>
  <c r="I12" i="1"/>
  <c r="H12" i="1"/>
  <c r="E12" i="1"/>
  <c r="J11" i="1"/>
  <c r="I11" i="1"/>
  <c r="H11" i="1"/>
  <c r="E11" i="1"/>
  <c r="J10" i="1"/>
  <c r="I10" i="1"/>
  <c r="H10" i="1"/>
  <c r="E10" i="1"/>
  <c r="J9" i="1"/>
  <c r="I9" i="1"/>
  <c r="G9" i="1"/>
  <c r="G46" i="1" s="1"/>
  <c r="I46" i="1" s="1"/>
  <c r="F9" i="1"/>
  <c r="H9" i="1" s="1"/>
  <c r="E9" i="1"/>
  <c r="I20" i="1" l="1"/>
  <c r="F46" i="1"/>
</calcChain>
</file>

<file path=xl/sharedStrings.xml><?xml version="1.0" encoding="utf-8"?>
<sst xmlns="http://schemas.openxmlformats.org/spreadsheetml/2006/main" count="95" uniqueCount="91">
  <si>
    <t>Информация об исполнении областного бюджета Ленинградской области на 01.01.2019.</t>
  </si>
  <si>
    <t>(по данным годового отчета)</t>
  </si>
  <si>
    <t>тыс.руб.</t>
  </si>
  <si>
    <t>Раздел, подраздел</t>
  </si>
  <si>
    <t>Наименование раздела, подраздела</t>
  </si>
  <si>
    <t>на 01.01.2018.</t>
  </si>
  <si>
    <t>на 01.01.2019.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</si>
  <si>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</si>
  <si>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</si>
  <si>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</si>
  <si>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</si>
  <si>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</si>
  <si>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</si>
  <si>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</si>
  <si>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</si>
  <si>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</si>
  <si>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t>ДОХОДЫ (всего), в том числе:</t>
  </si>
  <si>
    <t>Налоговые и неналоговые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</si>
  <si>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</si>
  <si>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</si>
  <si>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 xml:space="preserve"> - налоги на имущество</t>
  </si>
  <si>
    <t xml:space="preserve"> - акцизы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</si>
  <si>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</si>
  <si>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</si>
  <si>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 xml:space="preserve"> - доходы от возврата межбюджетных трансфертов, имеющих целевое назначение, прошлых лет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</si>
  <si>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</si>
  <si>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>РАСХОДЫ (всего), в том числе:</t>
  </si>
  <si>
    <t>0100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</si>
  <si>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</si>
  <si>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</si>
  <si>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</si>
  <si>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</si>
  <si>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</si>
  <si>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</si>
  <si>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</si>
  <si>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</si>
  <si>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</si>
  <si>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</si>
  <si>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</si>
  <si>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</si>
  <si>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</si>
  <si>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</si>
  <si>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</si>
  <si>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</si>
  <si>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</si>
  <si>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</si>
  <si>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</si>
  <si>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</si>
  <si>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</si>
  <si>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</si>
  <si>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</si>
  <si>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</si>
  <si>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</si>
  <si>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</si>
  <si>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</si>
  <si>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</si>
  <si>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</si>
  <si>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</si>
  <si>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</si>
  <si>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</si>
  <si>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</si>
  <si>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</si>
  <si>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</si>
  <si>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</si>
  <si>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</si>
  <si>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</si>
  <si>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</si>
  <si>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</si>
  <si>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</si>
  <si>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</si>
  <si>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</si>
  <si>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</si>
  <si>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</si>
  <si>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</si>
  <si>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</si>
  <si>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</si>
  <si>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</si>
  <si>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t>ИСТОЧНИКИ ПОКРЫТИЯ ДЕФИЦИТА (всего)</t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</si>
  <si>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</si>
  <si>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</si>
  <si>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</si>
  <si>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</si>
  <si>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Курсовая разница</t>
  </si>
  <si>
    <t>Акции и иные формы участия в капитале, находящегося в государственной муниципальной собственности</t>
  </si>
  <si>
    <t>Исполнение государственных и муниципальных гарантий в валюте Российской Федерации</t>
  </si>
  <si>
    <t>Бюджетные кредиты, предоставленные внутри страны в валюте Российской Федерации</t>
  </si>
  <si>
    <t>Операции по управлению остатками средств на единых счетах бюджетов</t>
  </si>
  <si>
    <t>Объем государственного долга Ленинградской области</t>
  </si>
  <si>
    <t>% от налоговых и неналоговых доходов</t>
  </si>
  <si>
    <t>в т.ч. рыночные заимствования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</si>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</sst>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8"/>
      <name val="Helv"/>
      <charset val="204"/>
    </font>
    <font>
      <sz val="8"/>
      <name val="Helv"/>
      <charset val="204"/>
    </font>
    <font>
      <b/>
      <sz val="12"/>
      <color indexed="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sz val="10"/>
      <color rgb="FFFF000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1" fillId="0" borderId="0"/>
    <xf numFmtId="4" fontId="24" fillId="0" borderId="8">
      <alignment horizontal="right"/>
    </xf>
    <xf numFmtId="0" fontId="1" fillId="0" borderId="0"/>
  </cellStyleXfs>
  <cellXfs count="8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/>
    </xf>
    <xf numFmtId="0" fontId="5" fillId="0" borderId="6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left" vertical="top" wrapText="1" shrinkToFit="1"/>
    </xf>
    <xf numFmtId="164" fontId="8" fillId="0" borderId="7" xfId="1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 shrinkToFit="1"/>
    </xf>
    <xf numFmtId="164" fontId="10" fillId="0" borderId="7" xfId="0" applyNumberFormat="1" applyFont="1" applyBorder="1" applyAlignment="1">
      <alignment horizontal="center" vertical="center" shrinkToFit="1"/>
    </xf>
    <xf numFmtId="164" fontId="11" fillId="0" borderId="7" xfId="0" applyNumberFormat="1" applyFont="1" applyBorder="1" applyAlignment="1">
      <alignment horizont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164" fontId="12" fillId="0" borderId="7" xfId="1" applyNumberFormat="1" applyFont="1" applyBorder="1" applyAlignment="1">
      <alignment horizontal="center" vertical="center"/>
    </xf>
    <xf numFmtId="164" fontId="13" fillId="0" borderId="7" xfId="2" applyNumberFormat="1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 shrinkToFit="1"/>
    </xf>
    <xf numFmtId="164" fontId="15" fillId="0" borderId="7" xfId="0" applyNumberFormat="1" applyFont="1" applyBorder="1" applyAlignment="1">
      <alignment horizontal="center" vertical="center" shrinkToFit="1"/>
    </xf>
    <xf numFmtId="164" fontId="12" fillId="0" borderId="7" xfId="0" applyNumberFormat="1" applyFont="1" applyBorder="1" applyAlignment="1">
      <alignment horizontal="center" wrapText="1" shrinkToFit="1"/>
    </xf>
    <xf numFmtId="0" fontId="5" fillId="0" borderId="7" xfId="0" applyFont="1" applyBorder="1" applyAlignment="1">
      <alignment horizontal="left" vertical="top" wrapText="1" shrinkToFit="1"/>
    </xf>
    <xf numFmtId="164" fontId="16" fillId="0" borderId="7" xfId="2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left" vertical="top" wrapText="1" shrinkToFit="1"/>
    </xf>
    <xf numFmtId="164" fontId="16" fillId="0" borderId="7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top" wrapText="1" shrinkToFit="1"/>
    </xf>
    <xf numFmtId="164" fontId="3" fillId="0" borderId="0" xfId="0" applyNumberFormat="1" applyFont="1"/>
    <xf numFmtId="164" fontId="19" fillId="0" borderId="7" xfId="1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shrinkToFit="1"/>
    </xf>
    <xf numFmtId="164" fontId="8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 shrinkToFit="1"/>
    </xf>
    <xf numFmtId="164" fontId="9" fillId="0" borderId="7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 shrinkToFit="1"/>
    </xf>
    <xf numFmtId="164" fontId="3" fillId="0" borderId="7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/>
    </xf>
    <xf numFmtId="164" fontId="11" fillId="0" borderId="7" xfId="1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left" vertical="top" wrapText="1" shrinkToFit="1"/>
    </xf>
    <xf numFmtId="0" fontId="10" fillId="0" borderId="0" xfId="0" applyFont="1"/>
    <xf numFmtId="49" fontId="9" fillId="0" borderId="7" xfId="0" applyNumberFormat="1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left" vertical="top" wrapText="1" shrinkToFit="1"/>
    </xf>
    <xf numFmtId="49" fontId="20" fillId="0" borderId="7" xfId="0" applyNumberFormat="1" applyFont="1" applyBorder="1" applyAlignment="1">
      <alignment horizontal="center" vertical="center" wrapText="1" shrinkToFit="1"/>
    </xf>
    <xf numFmtId="0" fontId="20" fillId="0" borderId="7" xfId="0" applyFont="1" applyBorder="1" applyAlignment="1">
      <alignment horizontal="left" vertical="top" wrapText="1" shrinkToFit="1"/>
    </xf>
    <xf numFmtId="164" fontId="21" fillId="0" borderId="7" xfId="0" applyNumberFormat="1" applyFont="1" applyBorder="1" applyAlignment="1">
      <alignment horizontal="center" vertical="center" shrinkToFit="1"/>
    </xf>
    <xf numFmtId="0" fontId="22" fillId="0" borderId="0" xfId="0" applyFont="1"/>
    <xf numFmtId="49" fontId="5" fillId="0" borderId="7" xfId="0" applyNumberFormat="1" applyFont="1" applyBorder="1" applyAlignment="1">
      <alignment horizontal="center" vertical="center" shrinkToFit="1"/>
    </xf>
    <xf numFmtId="0" fontId="5" fillId="0" borderId="7" xfId="0" applyNumberFormat="1" applyFont="1" applyBorder="1" applyAlignment="1">
      <alignment horizontal="left" vertical="top" wrapText="1" shrinkToFit="1"/>
    </xf>
    <xf numFmtId="164" fontId="12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top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top" shrinkToFit="1"/>
    </xf>
    <xf numFmtId="164" fontId="3" fillId="0" borderId="0" xfId="0" applyNumberFormat="1" applyFont="1" applyBorder="1" applyAlignment="1">
      <alignment horizontal="center" vertical="center" shrinkToFit="1"/>
    </xf>
    <xf numFmtId="164" fontId="5" fillId="0" borderId="0" xfId="0" applyNumberFormat="1" applyFont="1" applyBorder="1" applyAlignment="1">
      <alignment horizontal="center" vertical="center" shrinkToFit="1"/>
    </xf>
    <xf numFmtId="164" fontId="19" fillId="0" borderId="0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vertical="top" shrinkToFit="1"/>
    </xf>
    <xf numFmtId="164" fontId="4" fillId="0" borderId="7" xfId="0" applyNumberFormat="1" applyFont="1" applyBorder="1" applyAlignment="1">
      <alignment horizontal="center" vertical="center" shrinkToFit="1"/>
    </xf>
    <xf numFmtId="164" fontId="18" fillId="0" borderId="7" xfId="0" applyNumberFormat="1" applyFont="1" applyBorder="1" applyAlignment="1">
      <alignment horizontal="center" vertical="center" shrinkToFit="1"/>
    </xf>
    <xf numFmtId="164" fontId="14" fillId="0" borderId="7" xfId="0" applyNumberFormat="1" applyFont="1" applyBorder="1" applyAlignment="1">
      <alignment horizontal="center" wrapText="1" shrinkToFit="1"/>
    </xf>
    <xf numFmtId="0" fontId="18" fillId="0" borderId="7" xfId="0" applyFont="1" applyBorder="1" applyAlignment="1">
      <alignment vertical="top" shrinkToFit="1"/>
    </xf>
    <xf numFmtId="164" fontId="5" fillId="0" borderId="7" xfId="0" applyNumberFormat="1" applyFont="1" applyBorder="1" applyAlignment="1">
      <alignment horizontal="center" vertical="center" shrinkToFit="1"/>
    </xf>
    <xf numFmtId="164" fontId="14" fillId="0" borderId="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 shrinkToFit="1"/>
    </xf>
    <xf numFmtId="164" fontId="3" fillId="0" borderId="6" xfId="0" applyNumberFormat="1" applyFont="1" applyBorder="1" applyAlignment="1">
      <alignment horizontal="center" vertical="center" wrapText="1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top" shrinkToFit="1"/>
    </xf>
    <xf numFmtId="0" fontId="4" fillId="0" borderId="0" xfId="0" applyFont="1" applyBorder="1" applyAlignment="1">
      <alignment horizontal="center" vertical="top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5" xfId="0" applyNumberFormat="1" applyFont="1" applyBorder="1" applyAlignment="1">
      <alignment horizontal="center" vertical="center" wrapText="1" shrinkToFit="1"/>
    </xf>
    <xf numFmtId="0" fontId="5" fillId="0" borderId="6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4" xfId="0" applyNumberFormat="1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/>
    </xf>
  </cellXfs>
  <cellStyles count="6">
    <cellStyle name="_Книга1" xfId="3"/>
    <cellStyle name="xl105" xfId="4"/>
    <cellStyle name="Обычный" xfId="0" builtinId="0"/>
    <cellStyle name="Обычный 4" xfId="5"/>
    <cellStyle name="Обычный_на 01.03.09г" xfId="1"/>
    <cellStyle name="Обычный_на 01.09.2010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6"/>
  <sheetViews>
    <sheetView tabSelected="1" zoomScale="90" zoomScaleNormal="90" workbookViewId="0">
      <selection activeCell="I1" sqref="I1:J1"/>
    </sheetView>
  </sheetViews>
  <sheetFormatPr defaultRowHeight="12.75" x14ac:dyDescent="0.2"/>
  <cols>
    <col min="1" max="1" width="12.6640625" style="4" customWidth="1"/>
    <col min="2" max="2" width="128.6640625" style="1" customWidth="1"/>
    <col min="3" max="3" width="18.6640625" style="4" customWidth="1"/>
    <col min="4" max="4" width="18.5" style="4" customWidth="1"/>
    <col min="5" max="8" width="16.6640625" style="4" customWidth="1"/>
    <col min="9" max="9" width="14.83203125" style="4" bestFit="1" customWidth="1"/>
    <col min="10" max="10" width="13.33203125" style="1" bestFit="1" customWidth="1"/>
    <col min="11" max="11" width="9.33203125" style="1"/>
    <col min="12" max="12" width="15.5" style="1" bestFit="1" customWidth="1"/>
    <col min="13" max="16384" width="9.33203125" style="1"/>
  </cols>
  <sheetData>
    <row r="1" spans="1:10" x14ac:dyDescent="0.2">
      <c r="I1" s="88" t="s">
        <v>90</v>
      </c>
      <c r="J1" s="88"/>
    </row>
    <row r="2" spans="1:10" ht="15.75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x14ac:dyDescent="0.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x14ac:dyDescent="0.2">
      <c r="A4" s="2"/>
      <c r="C4" s="3"/>
      <c r="D4" s="3"/>
      <c r="E4" s="1"/>
      <c r="H4" s="5"/>
      <c r="I4" s="5"/>
      <c r="J4" s="6" t="s">
        <v>2</v>
      </c>
    </row>
    <row r="5" spans="1:10" s="4" customFormat="1" ht="12.75" customHeight="1" x14ac:dyDescent="0.15">
      <c r="A5" s="78" t="s">
        <v>3</v>
      </c>
      <c r="B5" s="78" t="s">
        <v>4</v>
      </c>
      <c r="C5" s="81" t="s">
        <v>5</v>
      </c>
      <c r="D5" s="82"/>
      <c r="E5" s="83"/>
      <c r="F5" s="81" t="s">
        <v>6</v>
      </c>
      <c r="G5" s="82"/>
      <c r="H5" s="83"/>
      <c r="I5" s="74" t="s">
        <v>7</v>
      </c>
      <c r="J5" s="85" t="s">
        <v>8</v>
      </c>
    </row>
    <row r="6" spans="1:10" s="4" customFormat="1" ht="12.75" customHeight="1" x14ac:dyDescent="0.15">
      <c r="A6" s="79"/>
      <c r="B6" s="79"/>
      <c r="C6" s="74" t="s">
        <v>9</v>
      </c>
      <c r="D6" s="74" t="s">
        <v>10</v>
      </c>
      <c r="E6" s="72" t="s">
        <v>11</v>
      </c>
      <c r="F6" s="74" t="s">
        <v>9</v>
      </c>
      <c r="G6" s="74" t="s">
        <v>10</v>
      </c>
      <c r="H6" s="72" t="s">
        <v>11</v>
      </c>
      <c r="I6" s="84"/>
      <c r="J6" s="86"/>
    </row>
    <row r="7" spans="1:10" s="4" customFormat="1" ht="13.5" customHeight="1" x14ac:dyDescent="0.15">
      <c r="A7" s="80"/>
      <c r="B7" s="80"/>
      <c r="C7" s="75"/>
      <c r="D7" s="75"/>
      <c r="E7" s="73"/>
      <c r="F7" s="75"/>
      <c r="G7" s="75"/>
      <c r="H7" s="73"/>
      <c r="I7" s="75"/>
      <c r="J7" s="87"/>
    </row>
    <row r="8" spans="1:10" s="4" customFormat="1" ht="13.5" customHeight="1" x14ac:dyDescent="0.15">
      <c r="A8" s="7">
        <v>1</v>
      </c>
      <c r="B8" s="7">
        <v>2</v>
      </c>
      <c r="C8" s="8">
        <v>3</v>
      </c>
      <c r="D8" s="8">
        <v>4</v>
      </c>
      <c r="E8" s="8" t="s">
        <v>12</v>
      </c>
      <c r="F8" s="8">
        <v>6</v>
      </c>
      <c r="G8" s="8">
        <v>7</v>
      </c>
      <c r="H8" s="8" t="s">
        <v>13</v>
      </c>
      <c r="I8" s="8" t="s">
        <v>14</v>
      </c>
      <c r="J8" s="8" t="s">
        <v>15</v>
      </c>
    </row>
    <row r="9" spans="1:10" x14ac:dyDescent="0.2">
      <c r="A9" s="9"/>
      <c r="B9" s="10" t="s">
        <v>16</v>
      </c>
      <c r="C9" s="11">
        <v>100870835.93000001</v>
      </c>
      <c r="D9" s="11">
        <v>105198705.5</v>
      </c>
      <c r="E9" s="12">
        <f>D9/C9*100</f>
        <v>104.29050629956447</v>
      </c>
      <c r="F9" s="11">
        <f>F10+F15</f>
        <v>127771665.25</v>
      </c>
      <c r="G9" s="11">
        <f>G10+G15</f>
        <v>137227062.898</v>
      </c>
      <c r="H9" s="13">
        <f t="shared" ref="H9:H16" si="0">G9/F9*100</f>
        <v>107.40023042628381</v>
      </c>
      <c r="I9" s="14">
        <f>G9-D9</f>
        <v>32028357.398000002</v>
      </c>
      <c r="J9" s="15">
        <f>G9/D9*100</f>
        <v>130.44558128902071</v>
      </c>
    </row>
    <row r="10" spans="1:10" x14ac:dyDescent="0.2">
      <c r="A10" s="9"/>
      <c r="B10" s="16" t="s">
        <v>17</v>
      </c>
      <c r="C10" s="17">
        <v>93314947.200000003</v>
      </c>
      <c r="D10" s="18">
        <v>97304960</v>
      </c>
      <c r="E10" s="19">
        <f t="shared" ref="E10:E45" si="1">D10/C10*100</f>
        <v>104.27585603349085</v>
      </c>
      <c r="F10" s="17">
        <v>118655137</v>
      </c>
      <c r="G10" s="17">
        <v>125698185.80599999</v>
      </c>
      <c r="H10" s="20">
        <f t="shared" si="0"/>
        <v>105.93573020441585</v>
      </c>
      <c r="I10" s="20">
        <f t="shared" ref="I10:I45" si="2">G10-D10</f>
        <v>28393225.805999994</v>
      </c>
      <c r="J10" s="21">
        <f>G10/D10*100</f>
        <v>129.17962846498264</v>
      </c>
    </row>
    <row r="11" spans="1:10" x14ac:dyDescent="0.2">
      <c r="A11" s="9"/>
      <c r="B11" s="22" t="s">
        <v>18</v>
      </c>
      <c r="C11" s="23">
        <v>39995980.200000003</v>
      </c>
      <c r="D11" s="24">
        <v>41702695.75</v>
      </c>
      <c r="E11" s="19">
        <f t="shared" si="1"/>
        <v>104.26721770904366</v>
      </c>
      <c r="F11" s="17">
        <v>60388958.600000001</v>
      </c>
      <c r="G11" s="17">
        <v>63416456.030000001</v>
      </c>
      <c r="H11" s="20">
        <f t="shared" si="0"/>
        <v>105.01332942343535</v>
      </c>
      <c r="I11" s="20">
        <f t="shared" si="2"/>
        <v>21713760.280000001</v>
      </c>
      <c r="J11" s="21">
        <f>G11/D11*100</f>
        <v>152.06800157517395</v>
      </c>
    </row>
    <row r="12" spans="1:10" x14ac:dyDescent="0.2">
      <c r="A12" s="9"/>
      <c r="B12" s="25" t="s">
        <v>19</v>
      </c>
      <c r="C12" s="26">
        <v>23824094.600000001</v>
      </c>
      <c r="D12" s="23">
        <v>24510681.5</v>
      </c>
      <c r="E12" s="19">
        <f t="shared" si="1"/>
        <v>102.88190133361877</v>
      </c>
      <c r="F12" s="17">
        <v>26289039</v>
      </c>
      <c r="G12" s="17">
        <v>27663650.831999999</v>
      </c>
      <c r="H12" s="20">
        <f t="shared" si="0"/>
        <v>105.22884017175372</v>
      </c>
      <c r="I12" s="20">
        <f t="shared" si="2"/>
        <v>3152969.3319999985</v>
      </c>
      <c r="J12" s="21">
        <f t="shared" ref="J12:J18" si="3">G12/D12*100</f>
        <v>112.86365428884547</v>
      </c>
    </row>
    <row r="13" spans="1:10" x14ac:dyDescent="0.2">
      <c r="A13" s="9"/>
      <c r="B13" s="25" t="s">
        <v>20</v>
      </c>
      <c r="C13" s="26">
        <v>18487494.300000001</v>
      </c>
      <c r="D13" s="23">
        <v>18592584.199999999</v>
      </c>
      <c r="E13" s="19">
        <f t="shared" si="1"/>
        <v>100.56843776822693</v>
      </c>
      <c r="F13" s="17">
        <v>20747850</v>
      </c>
      <c r="G13" s="17">
        <v>22186562.096000001</v>
      </c>
      <c r="H13" s="20">
        <f t="shared" si="0"/>
        <v>106.93427076058484</v>
      </c>
      <c r="I13" s="20">
        <f t="shared" si="2"/>
        <v>3593977.8960000016</v>
      </c>
      <c r="J13" s="21">
        <f t="shared" si="3"/>
        <v>119.33016872393674</v>
      </c>
    </row>
    <row r="14" spans="1:10" x14ac:dyDescent="0.2">
      <c r="A14" s="9"/>
      <c r="B14" s="25" t="s">
        <v>21</v>
      </c>
      <c r="C14" s="26">
        <v>6574755</v>
      </c>
      <c r="D14" s="23">
        <v>7347872.7999999998</v>
      </c>
      <c r="E14" s="19">
        <f t="shared" si="1"/>
        <v>111.75888379110704</v>
      </c>
      <c r="F14" s="17">
        <v>7486000</v>
      </c>
      <c r="G14" s="17">
        <v>7703150.3080000002</v>
      </c>
      <c r="H14" s="20">
        <f t="shared" si="0"/>
        <v>102.90075217739781</v>
      </c>
      <c r="I14" s="20">
        <f t="shared" si="2"/>
        <v>355277.50800000038</v>
      </c>
      <c r="J14" s="21">
        <f t="shared" si="3"/>
        <v>104.83510694414852</v>
      </c>
    </row>
    <row r="15" spans="1:10" x14ac:dyDescent="0.2">
      <c r="A15" s="9"/>
      <c r="B15" s="22" t="s">
        <v>22</v>
      </c>
      <c r="C15" s="26">
        <v>7555888.7300000004</v>
      </c>
      <c r="D15" s="23">
        <v>7893745.5</v>
      </c>
      <c r="E15" s="19">
        <f t="shared" si="1"/>
        <v>104.47143654536055</v>
      </c>
      <c r="F15" s="17">
        <v>9116528.25</v>
      </c>
      <c r="G15" s="17">
        <v>11528877.092</v>
      </c>
      <c r="H15" s="20">
        <f t="shared" si="0"/>
        <v>126.46126656822459</v>
      </c>
      <c r="I15" s="20">
        <f t="shared" si="2"/>
        <v>3635131.5920000002</v>
      </c>
      <c r="J15" s="21">
        <f t="shared" si="3"/>
        <v>146.05078276212478</v>
      </c>
    </row>
    <row r="16" spans="1:10" x14ac:dyDescent="0.2">
      <c r="A16" s="9"/>
      <c r="B16" s="22" t="s">
        <v>23</v>
      </c>
      <c r="C16" s="26">
        <v>7373752.4900000002</v>
      </c>
      <c r="D16" s="23">
        <v>7984658.1800000006</v>
      </c>
      <c r="E16" s="19">
        <f t="shared" si="1"/>
        <v>108.28486840083779</v>
      </c>
      <c r="F16" s="17">
        <v>8650797.8859999999</v>
      </c>
      <c r="G16" s="17">
        <v>11002060.693</v>
      </c>
      <c r="H16" s="20">
        <f t="shared" si="0"/>
        <v>127.17972189368984</v>
      </c>
      <c r="I16" s="20">
        <f t="shared" si="2"/>
        <v>3017402.5129999993</v>
      </c>
      <c r="J16" s="21">
        <f t="shared" si="3"/>
        <v>137.79000233921096</v>
      </c>
    </row>
    <row r="17" spans="1:12" x14ac:dyDescent="0.2">
      <c r="A17" s="9"/>
      <c r="B17" s="22" t="s">
        <v>24</v>
      </c>
      <c r="C17" s="27">
        <v>10936.64</v>
      </c>
      <c r="D17" s="27">
        <v>533929.79</v>
      </c>
      <c r="E17" s="19"/>
      <c r="F17" s="17">
        <v>387810.5</v>
      </c>
      <c r="G17" s="17">
        <v>644367.18599999999</v>
      </c>
      <c r="H17" s="24"/>
      <c r="I17" s="20">
        <f t="shared" si="2"/>
        <v>110437.39599999995</v>
      </c>
      <c r="J17" s="21">
        <f t="shared" si="3"/>
        <v>120.68387980374722</v>
      </c>
    </row>
    <row r="18" spans="1:12" x14ac:dyDescent="0.2">
      <c r="A18" s="9"/>
      <c r="B18" s="28" t="s">
        <v>25</v>
      </c>
      <c r="C18" s="27">
        <v>0</v>
      </c>
      <c r="D18" s="27">
        <v>-691078.89</v>
      </c>
      <c r="E18" s="19"/>
      <c r="F18" s="17">
        <v>0</v>
      </c>
      <c r="G18" s="17">
        <v>-148616.821</v>
      </c>
      <c r="H18" s="24"/>
      <c r="I18" s="20">
        <f t="shared" si="2"/>
        <v>542462.06900000002</v>
      </c>
      <c r="J18" s="21">
        <f t="shared" si="3"/>
        <v>21.50504423597717</v>
      </c>
      <c r="L18" s="29"/>
    </row>
    <row r="19" spans="1:12" x14ac:dyDescent="0.2">
      <c r="A19" s="9"/>
      <c r="B19" s="28"/>
      <c r="C19" s="27"/>
      <c r="D19" s="27"/>
      <c r="E19" s="19"/>
      <c r="F19" s="30"/>
      <c r="G19" s="30"/>
      <c r="H19" s="24"/>
      <c r="I19" s="20"/>
      <c r="J19" s="21"/>
    </row>
    <row r="20" spans="1:12" x14ac:dyDescent="0.2">
      <c r="A20" s="9"/>
      <c r="B20" s="10" t="s">
        <v>26</v>
      </c>
      <c r="C20" s="31">
        <v>117312709.09999999</v>
      </c>
      <c r="D20" s="31">
        <v>113159528.8</v>
      </c>
      <c r="E20" s="32">
        <f t="shared" si="1"/>
        <v>96.459735409861068</v>
      </c>
      <c r="F20" s="33">
        <f>F21+F26+F27+F30+F35+F36+F37+F38+F39+F40+F41+F42+F44+F45</f>
        <v>127654852.09999999</v>
      </c>
      <c r="G20" s="33">
        <f>G21+G26+G27+G30+G35+G36+G37+G38+G39+G40+G41+G42+G44+G45</f>
        <v>124021525.8</v>
      </c>
      <c r="H20" s="13">
        <f t="shared" ref="H20:H45" si="4">G20/F20*100</f>
        <v>97.153789111632221</v>
      </c>
      <c r="I20" s="14">
        <f t="shared" si="2"/>
        <v>10861997</v>
      </c>
      <c r="J20" s="15">
        <f t="shared" ref="J20:J61" si="5">G20/D20*100</f>
        <v>109.59883548048144</v>
      </c>
    </row>
    <row r="21" spans="1:12" x14ac:dyDescent="0.2">
      <c r="A21" s="34" t="s">
        <v>27</v>
      </c>
      <c r="B21" s="10" t="s">
        <v>28</v>
      </c>
      <c r="C21" s="35">
        <v>6886616</v>
      </c>
      <c r="D21" s="35">
        <v>6512428.7000000002</v>
      </c>
      <c r="E21" s="32">
        <f t="shared" si="1"/>
        <v>94.566456152049142</v>
      </c>
      <c r="F21" s="36">
        <v>7737081.5</v>
      </c>
      <c r="G21" s="36">
        <v>7246339.4000000004</v>
      </c>
      <c r="H21" s="13">
        <f t="shared" si="4"/>
        <v>93.657271155796934</v>
      </c>
      <c r="I21" s="14">
        <f t="shared" si="2"/>
        <v>733910.70000000019</v>
      </c>
      <c r="J21" s="15">
        <f t="shared" si="5"/>
        <v>111.269385567323</v>
      </c>
    </row>
    <row r="22" spans="1:12" ht="15" customHeight="1" x14ac:dyDescent="0.2">
      <c r="A22" s="37" t="s">
        <v>29</v>
      </c>
      <c r="B22" s="16" t="s">
        <v>30</v>
      </c>
      <c r="C22" s="38">
        <v>3077217.3</v>
      </c>
      <c r="D22" s="38">
        <v>3025175.3000000003</v>
      </c>
      <c r="E22" s="24">
        <f t="shared" si="1"/>
        <v>98.30879671708594</v>
      </c>
      <c r="F22" s="39">
        <v>3459249.9</v>
      </c>
      <c r="G22" s="39">
        <v>3373368.3</v>
      </c>
      <c r="H22" s="24">
        <f t="shared" si="4"/>
        <v>97.517334610604451</v>
      </c>
      <c r="I22" s="20">
        <f t="shared" si="2"/>
        <v>348192.99999999953</v>
      </c>
      <c r="J22" s="21">
        <f t="shared" si="5"/>
        <v>111.50984539639734</v>
      </c>
    </row>
    <row r="23" spans="1:12" x14ac:dyDescent="0.2">
      <c r="A23" s="37" t="s">
        <v>31</v>
      </c>
      <c r="B23" s="22" t="s">
        <v>32</v>
      </c>
      <c r="C23" s="38">
        <v>300506.2</v>
      </c>
      <c r="D23" s="38">
        <v>298570.40000000002</v>
      </c>
      <c r="E23" s="24">
        <f t="shared" si="1"/>
        <v>99.355820279248817</v>
      </c>
      <c r="F23" s="39">
        <v>298693.5</v>
      </c>
      <c r="G23" s="39">
        <v>295266.59999999998</v>
      </c>
      <c r="H23" s="24">
        <f t="shared" si="4"/>
        <v>98.852703523846344</v>
      </c>
      <c r="I23" s="20">
        <f t="shared" si="2"/>
        <v>-3303.8000000000466</v>
      </c>
      <c r="J23" s="21">
        <f t="shared" si="5"/>
        <v>98.893460302829737</v>
      </c>
    </row>
    <row r="24" spans="1:12" ht="25.5" x14ac:dyDescent="0.2">
      <c r="A24" s="37" t="s">
        <v>33</v>
      </c>
      <c r="B24" s="22" t="s">
        <v>34</v>
      </c>
      <c r="C24" s="38">
        <v>76181.5</v>
      </c>
      <c r="D24" s="38">
        <v>73459.3</v>
      </c>
      <c r="E24" s="24">
        <f t="shared" si="1"/>
        <v>96.426691519594655</v>
      </c>
      <c r="F24" s="39">
        <v>76400.399999999994</v>
      </c>
      <c r="G24" s="39">
        <v>75767.7</v>
      </c>
      <c r="H24" s="24">
        <f t="shared" si="4"/>
        <v>99.171862974539408</v>
      </c>
      <c r="I24" s="20">
        <f t="shared" si="2"/>
        <v>2308.3999999999942</v>
      </c>
      <c r="J24" s="21">
        <f t="shared" si="5"/>
        <v>103.1424203606623</v>
      </c>
    </row>
    <row r="25" spans="1:12" ht="15.75" customHeight="1" x14ac:dyDescent="0.2">
      <c r="A25" s="37" t="s">
        <v>35</v>
      </c>
      <c r="B25" s="22" t="s">
        <v>36</v>
      </c>
      <c r="C25" s="38">
        <v>83161.399999999994</v>
      </c>
      <c r="D25" s="38">
        <v>82614.899999999994</v>
      </c>
      <c r="E25" s="24">
        <f t="shared" si="1"/>
        <v>99.342844156062796</v>
      </c>
      <c r="F25" s="39">
        <v>83665.100000000006</v>
      </c>
      <c r="G25" s="39">
        <v>82088.800000000003</v>
      </c>
      <c r="H25" s="24">
        <f t="shared" si="4"/>
        <v>98.115940816421656</v>
      </c>
      <c r="I25" s="20">
        <f t="shared" si="2"/>
        <v>-526.09999999999127</v>
      </c>
      <c r="J25" s="21">
        <f t="shared" si="5"/>
        <v>99.363189933050833</v>
      </c>
    </row>
    <row r="26" spans="1:12" ht="13.5" customHeight="1" x14ac:dyDescent="0.2">
      <c r="A26" s="34" t="s">
        <v>37</v>
      </c>
      <c r="B26" s="10" t="s">
        <v>38</v>
      </c>
      <c r="C26" s="40">
        <v>62127.199999999997</v>
      </c>
      <c r="D26" s="40">
        <v>62127.199999999997</v>
      </c>
      <c r="E26" s="13">
        <f t="shared" si="1"/>
        <v>100</v>
      </c>
      <c r="F26" s="41">
        <v>67896.2</v>
      </c>
      <c r="G26" s="41">
        <v>67896.2</v>
      </c>
      <c r="H26" s="13">
        <f t="shared" si="4"/>
        <v>100</v>
      </c>
      <c r="I26" s="14">
        <f t="shared" si="2"/>
        <v>5769</v>
      </c>
      <c r="J26" s="15">
        <f t="shared" si="5"/>
        <v>109.2857878674719</v>
      </c>
    </row>
    <row r="27" spans="1:12" ht="18" customHeight="1" x14ac:dyDescent="0.2">
      <c r="A27" s="34" t="s">
        <v>39</v>
      </c>
      <c r="B27" s="10" t="s">
        <v>40</v>
      </c>
      <c r="C27" s="35">
        <v>1902161.9</v>
      </c>
      <c r="D27" s="35">
        <v>1867499.2</v>
      </c>
      <c r="E27" s="13">
        <f t="shared" si="1"/>
        <v>98.177720834383237</v>
      </c>
      <c r="F27" s="42">
        <v>2102548.2000000002</v>
      </c>
      <c r="G27" s="42">
        <v>2025723.4</v>
      </c>
      <c r="H27" s="13">
        <f t="shared" si="4"/>
        <v>96.346109925089934</v>
      </c>
      <c r="I27" s="14">
        <f t="shared" si="2"/>
        <v>158224.19999999995</v>
      </c>
      <c r="J27" s="15">
        <f t="shared" si="5"/>
        <v>108.4725176856836</v>
      </c>
    </row>
    <row r="28" spans="1:12" ht="25.5" x14ac:dyDescent="0.2">
      <c r="A28" s="37" t="s">
        <v>41</v>
      </c>
      <c r="B28" s="22" t="s">
        <v>42</v>
      </c>
      <c r="C28" s="38">
        <v>386502.9</v>
      </c>
      <c r="D28" s="38">
        <v>361270.5</v>
      </c>
      <c r="E28" s="24">
        <f t="shared" si="1"/>
        <v>93.471614313890001</v>
      </c>
      <c r="F28" s="43">
        <v>449672.2</v>
      </c>
      <c r="G28" s="43">
        <v>391191.9</v>
      </c>
      <c r="H28" s="24">
        <f t="shared" si="4"/>
        <v>86.994904288056958</v>
      </c>
      <c r="I28" s="20">
        <f t="shared" si="2"/>
        <v>29921.400000000023</v>
      </c>
      <c r="J28" s="21">
        <f t="shared" si="5"/>
        <v>108.28227048707271</v>
      </c>
    </row>
    <row r="29" spans="1:12" x14ac:dyDescent="0.2">
      <c r="A29" s="37" t="s">
        <v>43</v>
      </c>
      <c r="B29" s="22" t="s">
        <v>44</v>
      </c>
      <c r="C29" s="38">
        <v>1226427.5</v>
      </c>
      <c r="D29" s="38">
        <v>1219430.8</v>
      </c>
      <c r="E29" s="24">
        <f t="shared" si="1"/>
        <v>99.429505616923947</v>
      </c>
      <c r="F29" s="43">
        <v>1258514.7</v>
      </c>
      <c r="G29" s="43">
        <v>1253481.3</v>
      </c>
      <c r="H29" s="24">
        <f t="shared" si="4"/>
        <v>99.600052347421936</v>
      </c>
      <c r="I29" s="20">
        <f t="shared" si="2"/>
        <v>34050.5</v>
      </c>
      <c r="J29" s="21">
        <f t="shared" si="5"/>
        <v>102.79232737109805</v>
      </c>
    </row>
    <row r="30" spans="1:12" x14ac:dyDescent="0.2">
      <c r="A30" s="34" t="s">
        <v>45</v>
      </c>
      <c r="B30" s="10" t="s">
        <v>46</v>
      </c>
      <c r="C30" s="35">
        <v>20658060.399999999</v>
      </c>
      <c r="D30" s="35">
        <v>19759881.600000001</v>
      </c>
      <c r="E30" s="14">
        <f t="shared" si="1"/>
        <v>95.652162968794514</v>
      </c>
      <c r="F30" s="42">
        <v>22782591.600000001</v>
      </c>
      <c r="G30" s="42">
        <v>22055381.699999999</v>
      </c>
      <c r="H30" s="13">
        <f t="shared" si="4"/>
        <v>96.808045753670967</v>
      </c>
      <c r="I30" s="14">
        <f t="shared" si="2"/>
        <v>2295500.0999999978</v>
      </c>
      <c r="J30" s="15">
        <f t="shared" si="5"/>
        <v>111.61697294785409</v>
      </c>
    </row>
    <row r="31" spans="1:12" x14ac:dyDescent="0.2">
      <c r="A31" s="37" t="s">
        <v>47</v>
      </c>
      <c r="B31" s="22" t="s">
        <v>48</v>
      </c>
      <c r="C31" s="38">
        <v>4748854</v>
      </c>
      <c r="D31" s="38">
        <v>4742185.5999999996</v>
      </c>
      <c r="E31" s="24">
        <f t="shared" si="1"/>
        <v>99.859578753105481</v>
      </c>
      <c r="F31" s="43">
        <v>4886268.5999999996</v>
      </c>
      <c r="G31" s="43">
        <v>4868614.5999999996</v>
      </c>
      <c r="H31" s="24">
        <f t="shared" si="4"/>
        <v>99.638701810211586</v>
      </c>
      <c r="I31" s="20">
        <f t="shared" si="2"/>
        <v>126429</v>
      </c>
      <c r="J31" s="21">
        <f t="shared" si="5"/>
        <v>102.6660491736131</v>
      </c>
    </row>
    <row r="32" spans="1:12" x14ac:dyDescent="0.2">
      <c r="A32" s="37" t="s">
        <v>49</v>
      </c>
      <c r="B32" s="22" t="s">
        <v>50</v>
      </c>
      <c r="C32" s="38">
        <v>1226227.3</v>
      </c>
      <c r="D32" s="38">
        <v>1197669.3999999999</v>
      </c>
      <c r="E32" s="24">
        <f t="shared" si="1"/>
        <v>97.671076153662526</v>
      </c>
      <c r="F32" s="43">
        <v>1295831.1000000001</v>
      </c>
      <c r="G32" s="43">
        <v>1291958.5</v>
      </c>
      <c r="H32" s="24">
        <f t="shared" si="4"/>
        <v>99.701149324167318</v>
      </c>
      <c r="I32" s="20">
        <f t="shared" si="2"/>
        <v>94289.100000000093</v>
      </c>
      <c r="J32" s="21">
        <f t="shared" si="5"/>
        <v>107.87271512489174</v>
      </c>
    </row>
    <row r="33" spans="1:10" x14ac:dyDescent="0.2">
      <c r="A33" s="37" t="s">
        <v>51</v>
      </c>
      <c r="B33" s="22" t="s">
        <v>52</v>
      </c>
      <c r="C33" s="38">
        <v>9582128.3999999985</v>
      </c>
      <c r="D33" s="38">
        <v>8789162.7999999989</v>
      </c>
      <c r="E33" s="24">
        <f t="shared" si="1"/>
        <v>91.724535855729101</v>
      </c>
      <c r="F33" s="43">
        <v>9064555.8000000007</v>
      </c>
      <c r="G33" s="43">
        <v>8603552</v>
      </c>
      <c r="H33" s="24">
        <f t="shared" si="4"/>
        <v>94.914215211737115</v>
      </c>
      <c r="I33" s="20">
        <f t="shared" si="2"/>
        <v>-185610.79999999888</v>
      </c>
      <c r="J33" s="21">
        <f t="shared" si="5"/>
        <v>97.888185664281934</v>
      </c>
    </row>
    <row r="34" spans="1:10" x14ac:dyDescent="0.2">
      <c r="A34" s="37" t="s">
        <v>53</v>
      </c>
      <c r="B34" s="22" t="s">
        <v>54</v>
      </c>
      <c r="C34" s="38">
        <v>1030637.9</v>
      </c>
      <c r="D34" s="38">
        <v>998269.7</v>
      </c>
      <c r="E34" s="24">
        <f t="shared" si="1"/>
        <v>96.859401347456753</v>
      </c>
      <c r="F34" s="43">
        <v>972478.1</v>
      </c>
      <c r="G34" s="43">
        <v>831457.8</v>
      </c>
      <c r="H34" s="24">
        <f t="shared" si="4"/>
        <v>85.498871388466242</v>
      </c>
      <c r="I34" s="20">
        <f t="shared" si="2"/>
        <v>-166811.89999999991</v>
      </c>
      <c r="J34" s="21">
        <f t="shared" si="5"/>
        <v>83.289896507927679</v>
      </c>
    </row>
    <row r="35" spans="1:10" x14ac:dyDescent="0.2">
      <c r="A35" s="34" t="s">
        <v>55</v>
      </c>
      <c r="B35" s="10" t="s">
        <v>56</v>
      </c>
      <c r="C35" s="35">
        <v>10217313.1</v>
      </c>
      <c r="D35" s="35">
        <v>9327739.0999999996</v>
      </c>
      <c r="E35" s="13">
        <f t="shared" si="1"/>
        <v>91.293464423635996</v>
      </c>
      <c r="F35" s="42">
        <v>10665300.699999999</v>
      </c>
      <c r="G35" s="42">
        <v>9972375.9000000004</v>
      </c>
      <c r="H35" s="13">
        <f t="shared" si="4"/>
        <v>93.502997997984266</v>
      </c>
      <c r="I35" s="14">
        <f t="shared" si="2"/>
        <v>644636.80000000075</v>
      </c>
      <c r="J35" s="15">
        <f t="shared" si="5"/>
        <v>106.91096516625342</v>
      </c>
    </row>
    <row r="36" spans="1:10" x14ac:dyDescent="0.2">
      <c r="A36" s="34" t="s">
        <v>57</v>
      </c>
      <c r="B36" s="10" t="s">
        <v>58</v>
      </c>
      <c r="C36" s="35">
        <v>259007.5</v>
      </c>
      <c r="D36" s="35">
        <v>254647.2</v>
      </c>
      <c r="E36" s="13">
        <f t="shared" si="1"/>
        <v>98.316535235466162</v>
      </c>
      <c r="F36" s="42">
        <v>342449</v>
      </c>
      <c r="G36" s="42">
        <v>334874.8</v>
      </c>
      <c r="H36" s="13">
        <f t="shared" si="4"/>
        <v>97.788225399986558</v>
      </c>
      <c r="I36" s="14">
        <f t="shared" si="2"/>
        <v>80227.599999999977</v>
      </c>
      <c r="J36" s="15">
        <f t="shared" si="5"/>
        <v>131.50539255880292</v>
      </c>
    </row>
    <row r="37" spans="1:10" x14ac:dyDescent="0.2">
      <c r="A37" s="34" t="s">
        <v>59</v>
      </c>
      <c r="B37" s="10" t="s">
        <v>60</v>
      </c>
      <c r="C37" s="35">
        <v>28336633.399999999</v>
      </c>
      <c r="D37" s="35">
        <v>27617683.100000001</v>
      </c>
      <c r="E37" s="13">
        <f t="shared" si="1"/>
        <v>97.462823865307882</v>
      </c>
      <c r="F37" s="42">
        <v>32512225.199999999</v>
      </c>
      <c r="G37" s="42">
        <v>32320239.100000001</v>
      </c>
      <c r="H37" s="13">
        <f t="shared" si="4"/>
        <v>99.409495662573107</v>
      </c>
      <c r="I37" s="14">
        <f t="shared" si="2"/>
        <v>4702556</v>
      </c>
      <c r="J37" s="15">
        <f t="shared" si="5"/>
        <v>117.02733709765826</v>
      </c>
    </row>
    <row r="38" spans="1:10" x14ac:dyDescent="0.2">
      <c r="A38" s="34" t="s">
        <v>61</v>
      </c>
      <c r="B38" s="10" t="s">
        <v>62</v>
      </c>
      <c r="C38" s="35">
        <v>2993973</v>
      </c>
      <c r="D38" s="35">
        <v>2708716.1</v>
      </c>
      <c r="E38" s="13">
        <f t="shared" si="1"/>
        <v>90.472295508342924</v>
      </c>
      <c r="F38" s="42">
        <v>3326959.1</v>
      </c>
      <c r="G38" s="42">
        <v>3004334.2</v>
      </c>
      <c r="H38" s="13">
        <f t="shared" si="4"/>
        <v>90.302709161648551</v>
      </c>
      <c r="I38" s="14">
        <f t="shared" si="2"/>
        <v>295618.10000000009</v>
      </c>
      <c r="J38" s="15">
        <f t="shared" si="5"/>
        <v>110.9135874372364</v>
      </c>
    </row>
    <row r="39" spans="1:10" x14ac:dyDescent="0.2">
      <c r="A39" s="34" t="s">
        <v>63</v>
      </c>
      <c r="B39" s="10" t="s">
        <v>64</v>
      </c>
      <c r="C39" s="35">
        <v>15149768.1</v>
      </c>
      <c r="D39" s="35">
        <v>15063568.5</v>
      </c>
      <c r="E39" s="13">
        <f t="shared" si="1"/>
        <v>99.431017033191424</v>
      </c>
      <c r="F39" s="42">
        <v>16646572.699999999</v>
      </c>
      <c r="G39" s="42">
        <v>15974785.800000001</v>
      </c>
      <c r="H39" s="13">
        <f t="shared" si="4"/>
        <v>95.964413143133072</v>
      </c>
      <c r="I39" s="14">
        <f t="shared" si="2"/>
        <v>911217.30000000075</v>
      </c>
      <c r="J39" s="15">
        <f t="shared" si="5"/>
        <v>106.04914632279862</v>
      </c>
    </row>
    <row r="40" spans="1:10" x14ac:dyDescent="0.2">
      <c r="A40" s="34" t="s">
        <v>65</v>
      </c>
      <c r="B40" s="10" t="s">
        <v>66</v>
      </c>
      <c r="C40" s="35">
        <v>24079907.199999999</v>
      </c>
      <c r="D40" s="35">
        <v>23726039</v>
      </c>
      <c r="E40" s="13">
        <f t="shared" si="1"/>
        <v>98.530442011005761</v>
      </c>
      <c r="F40" s="42">
        <v>25135186.699999999</v>
      </c>
      <c r="G40" s="42">
        <v>24731771.699999999</v>
      </c>
      <c r="H40" s="13">
        <f t="shared" si="4"/>
        <v>98.395018884025248</v>
      </c>
      <c r="I40" s="14">
        <f t="shared" si="2"/>
        <v>1005732.6999999993</v>
      </c>
      <c r="J40" s="15">
        <f t="shared" si="5"/>
        <v>104.23894060024095</v>
      </c>
    </row>
    <row r="41" spans="1:10" x14ac:dyDescent="0.2">
      <c r="A41" s="34" t="s">
        <v>67</v>
      </c>
      <c r="B41" s="10" t="s">
        <v>68</v>
      </c>
      <c r="C41" s="35">
        <v>1484077.3</v>
      </c>
      <c r="D41" s="35">
        <v>1232580.2</v>
      </c>
      <c r="E41" s="13">
        <f t="shared" si="1"/>
        <v>83.053638782831584</v>
      </c>
      <c r="F41" s="42">
        <v>1796077</v>
      </c>
      <c r="G41" s="42">
        <v>1792479.3</v>
      </c>
      <c r="H41" s="13">
        <f t="shared" si="4"/>
        <v>99.799691215911125</v>
      </c>
      <c r="I41" s="14">
        <f t="shared" si="2"/>
        <v>559899.10000000009</v>
      </c>
      <c r="J41" s="15">
        <f t="shared" si="5"/>
        <v>145.42496301660535</v>
      </c>
    </row>
    <row r="42" spans="1:10" x14ac:dyDescent="0.2">
      <c r="A42" s="34" t="s">
        <v>69</v>
      </c>
      <c r="B42" s="10" t="s">
        <v>70</v>
      </c>
      <c r="C42" s="35">
        <v>191000</v>
      </c>
      <c r="D42" s="35">
        <v>177698.1</v>
      </c>
      <c r="E42" s="13">
        <f t="shared" si="1"/>
        <v>93.035654450261788</v>
      </c>
      <c r="F42" s="42">
        <v>200825.1</v>
      </c>
      <c r="G42" s="42">
        <v>200768.6</v>
      </c>
      <c r="H42" s="13">
        <f t="shared" si="4"/>
        <v>99.971866066542475</v>
      </c>
      <c r="I42" s="14">
        <f t="shared" si="2"/>
        <v>23070.5</v>
      </c>
      <c r="J42" s="15">
        <f t="shared" si="5"/>
        <v>112.98297505713342</v>
      </c>
    </row>
    <row r="43" spans="1:10" x14ac:dyDescent="0.2">
      <c r="A43" s="34"/>
      <c r="B43" s="10" t="s">
        <v>71</v>
      </c>
      <c r="C43" s="13">
        <v>72235359</v>
      </c>
      <c r="D43" s="13">
        <v>70526285</v>
      </c>
      <c r="E43" s="13">
        <f t="shared" si="1"/>
        <v>97.634020203318983</v>
      </c>
      <c r="F43" s="12">
        <f>F42+F41+F40+F39+F38+F37</f>
        <v>79617845.799999997</v>
      </c>
      <c r="G43" s="12">
        <f>G42+G41+G40+G39+G38+G37</f>
        <v>78024378.700000003</v>
      </c>
      <c r="H43" s="13">
        <f t="shared" si="4"/>
        <v>97.998605609095748</v>
      </c>
      <c r="I43" s="14">
        <f t="shared" si="2"/>
        <v>7498093.700000003</v>
      </c>
      <c r="J43" s="15">
        <f t="shared" si="5"/>
        <v>110.63163003694297</v>
      </c>
    </row>
    <row r="44" spans="1:10" s="46" customFormat="1" x14ac:dyDescent="0.2">
      <c r="A44" s="44" t="s">
        <v>72</v>
      </c>
      <c r="B44" s="45" t="s">
        <v>73</v>
      </c>
      <c r="C44" s="35">
        <v>38600</v>
      </c>
      <c r="D44" s="35">
        <v>37562.199999999997</v>
      </c>
      <c r="E44" s="13">
        <f t="shared" si="1"/>
        <v>97.311398963730568</v>
      </c>
      <c r="F44" s="42">
        <v>17052</v>
      </c>
      <c r="G44" s="42">
        <v>17036.8</v>
      </c>
      <c r="H44" s="13">
        <f t="shared" si="4"/>
        <v>99.910860896082568</v>
      </c>
      <c r="I44" s="14">
        <f t="shared" si="2"/>
        <v>-20525.399999999998</v>
      </c>
      <c r="J44" s="15">
        <f t="shared" si="5"/>
        <v>45.356235790235935</v>
      </c>
    </row>
    <row r="45" spans="1:10" x14ac:dyDescent="0.2">
      <c r="A45" s="34" t="s">
        <v>74</v>
      </c>
      <c r="B45" s="10" t="s">
        <v>75</v>
      </c>
      <c r="C45" s="35">
        <v>5053464</v>
      </c>
      <c r="D45" s="35">
        <v>4811358.5999999996</v>
      </c>
      <c r="E45" s="13">
        <f t="shared" si="1"/>
        <v>95.209119922492761</v>
      </c>
      <c r="F45" s="42">
        <v>4322087.0999999996</v>
      </c>
      <c r="G45" s="42">
        <v>4277518.9000000004</v>
      </c>
      <c r="H45" s="13">
        <f t="shared" si="4"/>
        <v>98.968826889212863</v>
      </c>
      <c r="I45" s="14">
        <f t="shared" si="2"/>
        <v>-533839.69999999925</v>
      </c>
      <c r="J45" s="15">
        <f t="shared" si="5"/>
        <v>88.904595471225122</v>
      </c>
    </row>
    <row r="46" spans="1:10" x14ac:dyDescent="0.2">
      <c r="A46" s="47"/>
      <c r="B46" s="48" t="s">
        <v>76</v>
      </c>
      <c r="C46" s="13">
        <v>-16441873.169999987</v>
      </c>
      <c r="D46" s="13">
        <v>-7960823.299999997</v>
      </c>
      <c r="E46" s="13"/>
      <c r="F46" s="12">
        <f>F9-F20</f>
        <v>116813.15000000596</v>
      </c>
      <c r="G46" s="12">
        <f>G9-G20</f>
        <v>13205537.098000005</v>
      </c>
      <c r="H46" s="13"/>
      <c r="I46" s="14">
        <f>G46-D46</f>
        <v>21166360.398000002</v>
      </c>
      <c r="J46" s="15"/>
    </row>
    <row r="47" spans="1:10" s="52" customFormat="1" x14ac:dyDescent="0.2">
      <c r="A47" s="49"/>
      <c r="B47" s="50"/>
      <c r="C47" s="13"/>
      <c r="D47" s="13"/>
      <c r="E47" s="13"/>
      <c r="F47" s="51"/>
      <c r="G47" s="51"/>
      <c r="H47" s="13"/>
      <c r="I47" s="14"/>
      <c r="J47" s="15"/>
    </row>
    <row r="48" spans="1:10" x14ac:dyDescent="0.2">
      <c r="A48" s="37"/>
      <c r="B48" s="10" t="s">
        <v>77</v>
      </c>
      <c r="C48" s="13">
        <v>16441873.199999999</v>
      </c>
      <c r="D48" s="13">
        <v>7960823.2999999998</v>
      </c>
      <c r="E48" s="13"/>
      <c r="F48" s="12">
        <f>F49+F50+F51+F52+F54+F55+F56+F53+F57</f>
        <v>-116813.17199999999</v>
      </c>
      <c r="G48" s="12">
        <f>G49+G50+G51+G52+G54+G55+G56+G53+G57</f>
        <v>-13205537.091</v>
      </c>
      <c r="H48" s="13"/>
      <c r="I48" s="14">
        <f t="shared" ref="I48:I57" si="6">G48-D48</f>
        <v>-21166360.390999999</v>
      </c>
      <c r="J48" s="15"/>
    </row>
    <row r="49" spans="1:12" x14ac:dyDescent="0.2">
      <c r="A49" s="53"/>
      <c r="B49" s="54" t="s">
        <v>78</v>
      </c>
      <c r="C49" s="24">
        <v>-55000</v>
      </c>
      <c r="D49" s="24">
        <v>-55000</v>
      </c>
      <c r="E49" s="24"/>
      <c r="F49" s="55">
        <v>-55000</v>
      </c>
      <c r="G49" s="55">
        <v>-55000</v>
      </c>
      <c r="H49" s="24"/>
      <c r="I49" s="20">
        <f t="shared" si="6"/>
        <v>0</v>
      </c>
      <c r="J49" s="15"/>
    </row>
    <row r="50" spans="1:12" x14ac:dyDescent="0.2">
      <c r="A50" s="53"/>
      <c r="B50" s="54" t="s">
        <v>79</v>
      </c>
      <c r="C50" s="24">
        <v>-227306</v>
      </c>
      <c r="D50" s="24">
        <v>-338475</v>
      </c>
      <c r="E50" s="24"/>
      <c r="F50" s="55">
        <v>0</v>
      </c>
      <c r="G50" s="55">
        <v>0</v>
      </c>
      <c r="H50" s="24"/>
      <c r="I50" s="20">
        <f t="shared" si="6"/>
        <v>338475</v>
      </c>
      <c r="J50" s="15"/>
    </row>
    <row r="51" spans="1:12" x14ac:dyDescent="0.2">
      <c r="A51" s="53"/>
      <c r="B51" s="54" t="s">
        <v>80</v>
      </c>
      <c r="C51" s="24">
        <v>-983447</v>
      </c>
      <c r="D51" s="24">
        <v>-983447</v>
      </c>
      <c r="E51" s="24"/>
      <c r="F51" s="55">
        <v>-128962</v>
      </c>
      <c r="G51" s="55">
        <v>-128961.75</v>
      </c>
      <c r="H51" s="24"/>
      <c r="I51" s="20">
        <f t="shared" si="6"/>
        <v>854485.25</v>
      </c>
      <c r="J51" s="15"/>
    </row>
    <row r="52" spans="1:12" x14ac:dyDescent="0.2">
      <c r="A52" s="53"/>
      <c r="B52" s="54" t="s">
        <v>81</v>
      </c>
      <c r="C52" s="24">
        <v>17838176.199999999</v>
      </c>
      <c r="D52" s="24">
        <v>9256108</v>
      </c>
      <c r="E52" s="24"/>
      <c r="F52" s="55">
        <v>53370.828000000001</v>
      </c>
      <c r="G52" s="55">
        <v>-2063921.665</v>
      </c>
      <c r="H52" s="24"/>
      <c r="I52" s="20">
        <f t="shared" si="6"/>
        <v>-11320029.664999999</v>
      </c>
      <c r="J52" s="15"/>
    </row>
    <row r="53" spans="1:12" x14ac:dyDescent="0.2">
      <c r="A53" s="53"/>
      <c r="B53" s="54" t="s">
        <v>82</v>
      </c>
      <c r="C53" s="24">
        <v>0</v>
      </c>
      <c r="D53" s="24">
        <v>-17.7</v>
      </c>
      <c r="E53" s="24"/>
      <c r="F53" s="55">
        <v>0</v>
      </c>
      <c r="G53" s="55">
        <v>0</v>
      </c>
      <c r="H53" s="24"/>
      <c r="I53" s="20">
        <f t="shared" si="6"/>
        <v>17.7</v>
      </c>
      <c r="J53" s="15"/>
      <c r="L53" s="29"/>
    </row>
    <row r="54" spans="1:12" x14ac:dyDescent="0.2">
      <c r="A54" s="53"/>
      <c r="B54" s="54" t="s">
        <v>83</v>
      </c>
      <c r="C54" s="24">
        <v>10000</v>
      </c>
      <c r="D54" s="24">
        <v>0</v>
      </c>
      <c r="E54" s="24"/>
      <c r="F54" s="55">
        <v>10000</v>
      </c>
      <c r="G54" s="55">
        <v>0</v>
      </c>
      <c r="H54" s="24"/>
      <c r="I54" s="20">
        <f t="shared" si="6"/>
        <v>0</v>
      </c>
      <c r="J54" s="15"/>
    </row>
    <row r="55" spans="1:12" x14ac:dyDescent="0.2">
      <c r="A55" s="53"/>
      <c r="B55" s="54" t="s">
        <v>84</v>
      </c>
      <c r="C55" s="24">
        <v>-220109</v>
      </c>
      <c r="D55" s="24">
        <v>0</v>
      </c>
      <c r="E55" s="24"/>
      <c r="F55" s="55">
        <v>-132003</v>
      </c>
      <c r="G55" s="55">
        <v>0</v>
      </c>
      <c r="H55" s="24"/>
      <c r="I55" s="20">
        <f t="shared" si="6"/>
        <v>0</v>
      </c>
      <c r="J55" s="15"/>
    </row>
    <row r="56" spans="1:12" x14ac:dyDescent="0.2">
      <c r="A56" s="53"/>
      <c r="B56" s="54" t="s">
        <v>85</v>
      </c>
      <c r="C56" s="24">
        <v>79559</v>
      </c>
      <c r="D56" s="24">
        <v>81655</v>
      </c>
      <c r="E56" s="24"/>
      <c r="F56" s="55">
        <v>135781</v>
      </c>
      <c r="G56" s="55">
        <v>136754.611</v>
      </c>
      <c r="H56" s="24"/>
      <c r="I56" s="20">
        <f t="shared" si="6"/>
        <v>55099.611000000004</v>
      </c>
      <c r="J56" s="15"/>
    </row>
    <row r="57" spans="1:12" x14ac:dyDescent="0.2">
      <c r="A57" s="56"/>
      <c r="B57" s="57" t="s">
        <v>86</v>
      </c>
      <c r="C57" s="24"/>
      <c r="D57" s="24"/>
      <c r="E57" s="24"/>
      <c r="F57" s="55">
        <v>0</v>
      </c>
      <c r="G57" s="55">
        <v>-11094408.287</v>
      </c>
      <c r="H57" s="24"/>
      <c r="I57" s="20">
        <f t="shared" si="6"/>
        <v>-11094408.287</v>
      </c>
      <c r="J57" s="15"/>
    </row>
    <row r="58" spans="1:12" x14ac:dyDescent="0.2">
      <c r="A58" s="58"/>
      <c r="B58" s="59"/>
      <c r="C58" s="60"/>
      <c r="D58" s="60"/>
      <c r="E58" s="61"/>
      <c r="F58" s="62"/>
      <c r="G58" s="62"/>
      <c r="H58" s="61"/>
      <c r="I58" s="61"/>
      <c r="J58" s="61"/>
    </row>
    <row r="59" spans="1:12" x14ac:dyDescent="0.2">
      <c r="A59" s="56"/>
      <c r="B59" s="63" t="s">
        <v>87</v>
      </c>
      <c r="C59" s="32"/>
      <c r="D59" s="19">
        <v>3910922.1</v>
      </c>
      <c r="E59" s="32"/>
      <c r="F59" s="32"/>
      <c r="G59" s="19">
        <v>3456608</v>
      </c>
      <c r="H59" s="64"/>
      <c r="I59" s="65">
        <f>G59-D59</f>
        <v>-454314.10000000009</v>
      </c>
      <c r="J59" s="66">
        <f t="shared" si="5"/>
        <v>88.383453099206449</v>
      </c>
    </row>
    <row r="60" spans="1:12" x14ac:dyDescent="0.2">
      <c r="A60" s="56"/>
      <c r="B60" s="67" t="s">
        <v>88</v>
      </c>
      <c r="C60" s="19"/>
      <c r="D60" s="19">
        <f>D59/D10*100</f>
        <v>4.0192422873407487</v>
      </c>
      <c r="E60" s="32"/>
      <c r="F60" s="32"/>
      <c r="G60" s="19">
        <f>G59/G10*100</f>
        <v>2.7499267215637131</v>
      </c>
      <c r="H60" s="68"/>
      <c r="I60" s="65"/>
      <c r="J60" s="66"/>
    </row>
    <row r="61" spans="1:12" x14ac:dyDescent="0.2">
      <c r="A61" s="56"/>
      <c r="B61" s="57" t="s">
        <v>89</v>
      </c>
      <c r="C61" s="19"/>
      <c r="D61" s="19">
        <v>137500</v>
      </c>
      <c r="E61" s="19"/>
      <c r="F61" s="19"/>
      <c r="G61" s="19">
        <v>82500</v>
      </c>
      <c r="H61" s="68"/>
      <c r="I61" s="65">
        <f>G61-D61</f>
        <v>-55000</v>
      </c>
      <c r="J61" s="66">
        <f t="shared" si="5"/>
        <v>60</v>
      </c>
      <c r="L61" s="29"/>
    </row>
    <row r="62" spans="1:12" x14ac:dyDescent="0.2">
      <c r="A62" s="56"/>
      <c r="B62" s="57" t="s">
        <v>88</v>
      </c>
      <c r="C62" s="19"/>
      <c r="D62" s="19">
        <f>D61/D10*100</f>
        <v>0.14130831562954241</v>
      </c>
      <c r="E62" s="19"/>
      <c r="F62" s="19"/>
      <c r="G62" s="19">
        <f>G61/G10*100</f>
        <v>6.5633405503026765E-2</v>
      </c>
      <c r="H62" s="68"/>
      <c r="I62" s="68"/>
      <c r="J62" s="68"/>
    </row>
    <row r="63" spans="1:12" x14ac:dyDescent="0.2">
      <c r="A63" s="58"/>
      <c r="B63" s="59"/>
      <c r="C63" s="69"/>
      <c r="D63" s="69"/>
      <c r="E63" s="69"/>
      <c r="F63" s="69"/>
      <c r="G63" s="69"/>
      <c r="H63" s="61"/>
      <c r="I63" s="61"/>
      <c r="J63" s="61"/>
    </row>
    <row r="64" spans="1:12" x14ac:dyDescent="0.2">
      <c r="A64" s="70"/>
      <c r="F64" s="71"/>
      <c r="G64" s="71"/>
    </row>
    <row r="65" spans="2:12" x14ac:dyDescent="0.2">
      <c r="G65" s="71"/>
    </row>
    <row r="66" spans="2:12" s="4" customFormat="1" x14ac:dyDescent="0.2">
      <c r="B66" s="1"/>
      <c r="G66" s="71"/>
      <c r="J66" s="1"/>
      <c r="K66" s="1"/>
      <c r="L66" s="1"/>
    </row>
  </sheetData>
  <mergeCells count="15">
    <mergeCell ref="E6:E7"/>
    <mergeCell ref="F6:F7"/>
    <mergeCell ref="G6:G7"/>
    <mergeCell ref="H6:H7"/>
    <mergeCell ref="I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</mergeCells>
  <pageMargins left="0.39370078740157483" right="0.39370078740157483" top="0.78740157480314965" bottom="0" header="0.51181102362204722" footer="0.35433070866141736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cp:lastPrinted>2019-03-11T13:00:30Z</cp:lastPrinted>
  <dcterms:created xsi:type="dcterms:W3CDTF">2019-02-27T12:48:41Z</dcterms:created>
  <dcterms:modified xsi:type="dcterms:W3CDTF">2019-03-11T13:00:42Z</dcterms:modified>
</cp:coreProperties>
</file>