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30" yWindow="375" windowWidth="15450" windowHeight="10200"/>
  </bookViews>
  <sheets>
    <sheet name="2018" sheetId="3" r:id="rId1"/>
  </sheets>
  <definedNames>
    <definedName name="APPT" localSheetId="0">'2018'!#REF!</definedName>
    <definedName name="FIO" localSheetId="0">'2018'!#REF!</definedName>
    <definedName name="SIGN" localSheetId="0">'2018'!$D$13:$D$13</definedName>
    <definedName name="_xlnm.Print_Titles" localSheetId="0">'2018'!$5:$5</definedName>
  </definedNames>
  <calcPr calcId="145621"/>
</workbook>
</file>

<file path=xl/calcChain.xml><?xml version="1.0" encoding="utf-8"?>
<calcChain xmlns="http://schemas.openxmlformats.org/spreadsheetml/2006/main">
  <c r="G75" i="3" l="1"/>
  <c r="E75" i="3"/>
  <c r="D75" i="3"/>
  <c r="G80" i="3"/>
  <c r="E80" i="3"/>
  <c r="G78" i="3"/>
  <c r="E78" i="3"/>
  <c r="G71" i="3"/>
  <c r="E71" i="3"/>
  <c r="G65" i="3"/>
  <c r="E65" i="3"/>
  <c r="G57" i="3"/>
  <c r="E57" i="3"/>
  <c r="G53" i="3"/>
  <c r="E53" i="3"/>
  <c r="D53" i="3"/>
  <c r="G44" i="3"/>
  <c r="E44" i="3"/>
  <c r="G40" i="3"/>
  <c r="E40" i="3"/>
  <c r="G35" i="3"/>
  <c r="E35" i="3"/>
  <c r="G24" i="3"/>
  <c r="E24" i="3"/>
  <c r="G18" i="3"/>
  <c r="E18" i="3"/>
  <c r="G20" i="3"/>
  <c r="E20" i="3"/>
  <c r="E7" i="3"/>
  <c r="I7" i="3" s="1"/>
  <c r="D80" i="3"/>
  <c r="D78" i="3"/>
  <c r="F78" i="3" s="1"/>
  <c r="D71" i="3"/>
  <c r="D65" i="3"/>
  <c r="D57" i="3"/>
  <c r="D44" i="3"/>
  <c r="D40" i="3"/>
  <c r="D35" i="3"/>
  <c r="F35" i="3" s="1"/>
  <c r="D24" i="3"/>
  <c r="D20" i="3"/>
  <c r="D18" i="3"/>
  <c r="D7" i="3"/>
  <c r="H83" i="3"/>
  <c r="H82" i="3"/>
  <c r="H81" i="3"/>
  <c r="H79" i="3"/>
  <c r="H78" i="3"/>
  <c r="H77" i="3"/>
  <c r="H76" i="3"/>
  <c r="H74" i="3"/>
  <c r="H73" i="3"/>
  <c r="H72" i="3"/>
  <c r="H70" i="3"/>
  <c r="H69" i="3"/>
  <c r="H68" i="3"/>
  <c r="H67" i="3"/>
  <c r="H66" i="3"/>
  <c r="H65" i="3"/>
  <c r="H64" i="3"/>
  <c r="H63" i="3"/>
  <c r="H62" i="3"/>
  <c r="H61" i="3"/>
  <c r="H6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3" i="3"/>
  <c r="H22" i="3"/>
  <c r="H21" i="3"/>
  <c r="H19" i="3"/>
  <c r="H17" i="3"/>
  <c r="H16" i="3"/>
  <c r="H15" i="3"/>
  <c r="H14" i="3"/>
  <c r="H13" i="3"/>
  <c r="H12" i="3"/>
  <c r="H11" i="3"/>
  <c r="H10" i="3"/>
  <c r="H9" i="3"/>
  <c r="H8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4" i="3"/>
  <c r="I33" i="3"/>
  <c r="I32" i="3"/>
  <c r="I31" i="3"/>
  <c r="I30" i="3"/>
  <c r="I29" i="3"/>
  <c r="I28" i="3"/>
  <c r="I27" i="3"/>
  <c r="I26" i="3"/>
  <c r="I25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F83" i="3"/>
  <c r="F82" i="3"/>
  <c r="F81" i="3"/>
  <c r="F79" i="3"/>
  <c r="F77" i="3"/>
  <c r="F76" i="3"/>
  <c r="F75" i="3"/>
  <c r="F74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G6" i="3"/>
  <c r="F53" i="3" l="1"/>
  <c r="H80" i="3"/>
  <c r="H75" i="3"/>
  <c r="H20" i="3"/>
  <c r="I24" i="3"/>
  <c r="I35" i="3"/>
  <c r="H40" i="3"/>
  <c r="H71" i="3"/>
  <c r="H24" i="3"/>
  <c r="F80" i="3"/>
  <c r="E6" i="3"/>
  <c r="I6" i="3" s="1"/>
  <c r="H18" i="3"/>
  <c r="H7" i="3"/>
  <c r="F7" i="3"/>
  <c r="D6" i="3"/>
  <c r="F8" i="3"/>
  <c r="F6" i="3" l="1"/>
  <c r="H6" i="3"/>
</calcChain>
</file>

<file path=xl/sharedStrings.xml><?xml version="1.0" encoding="utf-8"?>
<sst xmlns="http://schemas.openxmlformats.org/spreadsheetml/2006/main" count="251" uniqueCount="111">
  <si>
    <t>тыс. руб.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</si>
  <si>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</si>
  <si>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</si>
  <si>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</si>
  <si>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</si>
  <si>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</si>
  <si>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</si>
  <si>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</si>
  <si>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</si>
  <si>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</si>
  <si>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</si>
  <si>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</si>
  <si>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</si>
  <si>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Обеспечение пожарной безопасности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</si>
  <si>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</si>
  <si>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</si>
  <si>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</si>
  <si>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</si>
  <si>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</si>
  <si>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</si>
  <si>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</si>
  <si>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</si>
  <si>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</si>
  <si>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</si>
  <si>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</si>
  <si>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</si>
  <si>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</si>
  <si>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</si>
  <si>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</si>
  <si>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</si>
  <si>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</si>
  <si>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</si>
  <si>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</si>
  <si>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</si>
  <si>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</si>
  <si>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</si>
  <si>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</si>
  <si>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</si>
  <si>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</si>
  <si>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</si>
  <si>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</t>
  </si>
  <si>
    <t>Кинематография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</si>
  <si>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</si>
  <si>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</si>
  <si>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</si>
  <si>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</si>
  <si>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</si>
  <si>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</si>
  <si>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</si>
  <si>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</si>
  <si>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</si>
  <si>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</si>
  <si>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</si>
  <si>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</si>
  <si>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</si>
  <si>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</si>
  <si>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</si>
  <si>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</si>
  <si>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</si>
  <si>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</si>
  <si>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</si>
  <si>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</si>
  <si>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</si>
  <si>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</si>
  <si>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</si>
  <si>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</si>
  <si>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</si>
  <si>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</si>
  <si>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</si>
  <si>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</si>
  <si>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1</t>
  </si>
  <si>
    <t>2</t>
  </si>
  <si>
    <t>Отклонение</t>
  </si>
  <si>
    <t>Международные отношения и международное сотрудничество</t>
  </si>
  <si>
    <t>Прикладные научные исследования в области охраны окружающей среды</t>
  </si>
  <si>
    <t>Высшее образование</t>
  </si>
  <si>
    <t>Молодежная политика</t>
  </si>
  <si>
    <t>Исполнено</t>
  </si>
  <si>
    <t>Уточненный план</t>
  </si>
  <si>
    <t>% исполнения</t>
  </si>
  <si>
    <t>Таблица  7</t>
  </si>
  <si>
    <t>Исполнение в 2018 году приложения 9 к областному закону  "Об областном бюджете Ленинградской области на 2018 год 
и на плановый период 2019 и 2020 годов" 
"Распределение бюджетных ассигнований по разделам и подразделам классификации расходов бюджетов на 2018 год"</t>
  </si>
  <si>
    <t>Утверждено областным законом об областном бюджете на 2018 год
(в редакции
№ 103-оз от 09.11.2018.)</t>
  </si>
  <si>
    <t>Всего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</si>
  <si>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</si>
  <si>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Дополнительное образование детей</t>
  </si>
  <si>
    <t>КУЛЬТУРА, КИНЕМАТОГРАФИЯ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</si>
  <si>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</si>
  <si>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</si>
  <si>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</si>
  <si>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</si>
  <si>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</si>
  <si>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</si>
  <si>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</si>
  <si>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</si>
  <si>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</si>
  <si>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</si>
  <si>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</si>
  <si>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</si>
  <si>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00</t>
  </si>
  <si>
    <t>13</t>
  </si>
  <si>
    <t>14</t>
  </si>
  <si>
    <t>Функционирование законодательных (представительных) органов государственной власти  и представительных органов муниципальных образований</t>
  </si>
  <si>
    <t>Рз</t>
  </si>
  <si>
    <t>ПР</t>
  </si>
  <si>
    <t>3</t>
  </si>
  <si>
    <t>6=5-4</t>
  </si>
  <si>
    <t>7</t>
  </si>
  <si>
    <t>8=7/5</t>
  </si>
  <si>
    <t>9=7-5</t>
  </si>
  <si>
    <t>Наименование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</si>
</sst>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83"/>
  <sheetViews>
    <sheetView showGridLines="0" tabSelected="1" zoomScale="120" zoomScaleNormal="120" workbookViewId="0">
      <selection activeCell="D4" sqref="D4"/>
    </sheetView>
  </sheetViews>
  <sheetFormatPr defaultColWidth="9.140625" defaultRowHeight="12.75" x14ac:dyDescent="0.2"/>
  <cols>
    <col min="1" max="1" width="48" style="1" bestFit="1" customWidth="1"/>
    <col min="2" max="2" width="4.7109375" style="18" customWidth="1"/>
    <col min="3" max="3" width="6.42578125" style="5" customWidth="1"/>
    <col min="4" max="4" width="20.5703125" style="5" customWidth="1"/>
    <col min="5" max="5" width="14.28515625" style="5" customWidth="1"/>
    <col min="6" max="7" width="12.42578125" style="1" customWidth="1"/>
    <col min="8" max="8" width="11" style="1" customWidth="1"/>
    <col min="9" max="9" width="13.28515625" style="10" customWidth="1"/>
    <col min="10" max="16384" width="9.140625" style="1"/>
  </cols>
  <sheetData>
    <row r="1" spans="1:9" ht="14.25" customHeight="1" x14ac:dyDescent="0.2">
      <c r="E1" s="31" t="s">
        <v>80</v>
      </c>
      <c r="F1" s="31"/>
      <c r="G1" s="31"/>
      <c r="H1" s="31"/>
      <c r="I1" s="31"/>
    </row>
    <row r="2" spans="1:9" ht="49.5" customHeight="1" x14ac:dyDescent="0.2">
      <c r="A2" s="30" t="s">
        <v>81</v>
      </c>
      <c r="B2" s="30"/>
      <c r="C2" s="30"/>
      <c r="D2" s="30"/>
      <c r="E2" s="30"/>
      <c r="F2" s="30"/>
      <c r="G2" s="30"/>
      <c r="H2" s="30"/>
      <c r="I2" s="30"/>
    </row>
    <row r="3" spans="1:9" x14ac:dyDescent="0.2">
      <c r="A3" s="2"/>
      <c r="B3" s="19"/>
      <c r="D3" s="13"/>
      <c r="E3" s="13"/>
      <c r="F3" s="3"/>
      <c r="G3" s="3"/>
      <c r="H3" s="3"/>
      <c r="I3" s="9" t="s">
        <v>0</v>
      </c>
    </row>
    <row r="4" spans="1:9" s="5" customFormat="1" ht="92.25" customHeight="1" x14ac:dyDescent="0.2">
      <c r="A4" s="14" t="s">
        <v>110</v>
      </c>
      <c r="B4" s="28" t="s">
        <v>103</v>
      </c>
      <c r="C4" s="29" t="s">
        <v>104</v>
      </c>
      <c r="D4" s="14" t="s">
        <v>82</v>
      </c>
      <c r="E4" s="12" t="s">
        <v>78</v>
      </c>
      <c r="F4" s="12" t="s">
        <v>72</v>
      </c>
      <c r="G4" s="12" t="s">
        <v>77</v>
      </c>
      <c r="H4" s="12" t="s">
        <v>79</v>
      </c>
      <c r="I4" s="12" t="s">
        <v>72</v>
      </c>
    </row>
    <row r="5" spans="1:9" s="5" customFormat="1" ht="12" customHeight="1" x14ac:dyDescent="0.2">
      <c r="A5" s="8" t="s">
        <v>70</v>
      </c>
      <c r="B5" s="8" t="s">
        <v>71</v>
      </c>
      <c r="C5" s="8" t="s">
        <v>105</v>
      </c>
      <c r="D5" s="7">
        <v>4</v>
      </c>
      <c r="E5" s="6">
        <v>5</v>
      </c>
      <c r="F5" s="11" t="s">
        <v>106</v>
      </c>
      <c r="G5" s="11" t="s">
        <v>107</v>
      </c>
      <c r="H5" s="11" t="s">
        <v>108</v>
      </c>
      <c r="I5" s="11" t="s">
        <v>109</v>
      </c>
    </row>
    <row r="6" spans="1:9" s="4" customFormat="1" x14ac:dyDescent="0.2">
      <c r="A6" s="15" t="s">
        <v>83</v>
      </c>
      <c r="B6" s="20"/>
      <c r="C6" s="16"/>
      <c r="D6" s="24">
        <f>D7+D18+D20+D24+D35+D40+D44+D53+D57+D65+D71+D75+D78+D80</f>
        <v>127007031.99999999</v>
      </c>
      <c r="E6" s="24">
        <f>E7+E18+E20+E24+E35+E40+E44+E53+E57+E65+E71+E75+E78+E80</f>
        <v>127654852.09999999</v>
      </c>
      <c r="F6" s="24">
        <f t="shared" ref="F6:F7" si="0">E6-D6</f>
        <v>647820.10000000894</v>
      </c>
      <c r="G6" s="24">
        <f t="shared" ref="G6" si="1">G7+G18+G20+G24+G35+G40+G44+G53+G57+G65+G71+G75+G78+G80</f>
        <v>124021525.8</v>
      </c>
      <c r="H6" s="24">
        <f>G6/E6*100</f>
        <v>97.153789111632221</v>
      </c>
      <c r="I6" s="24">
        <f>G6-E6</f>
        <v>-3633326.299999997</v>
      </c>
    </row>
    <row r="7" spans="1:9" s="4" customFormat="1" x14ac:dyDescent="0.2">
      <c r="A7" s="15" t="s">
        <v>1</v>
      </c>
      <c r="B7" s="20" t="s">
        <v>87</v>
      </c>
      <c r="C7" s="20" t="s">
        <v>99</v>
      </c>
      <c r="D7" s="25">
        <f>SUM(D8:D17)</f>
        <v>7911965.2999999998</v>
      </c>
      <c r="E7" s="25">
        <f>SUM(E8:E17)</f>
        <v>7737081.5</v>
      </c>
      <c r="F7" s="25">
        <f t="shared" si="0"/>
        <v>-174883.79999999981</v>
      </c>
      <c r="G7" s="25">
        <v>7246339.4000000004</v>
      </c>
      <c r="H7" s="25">
        <f t="shared" ref="H7:H70" si="2">G7/E7*100</f>
        <v>93.657271155796934</v>
      </c>
      <c r="I7" s="25">
        <f t="shared" ref="I7:I70" si="3">G7-E7</f>
        <v>-490742.09999999963</v>
      </c>
    </row>
    <row r="8" spans="1:9" ht="38.25" x14ac:dyDescent="0.2">
      <c r="A8" s="17" t="s">
        <v>2</v>
      </c>
      <c r="B8" s="21" t="s">
        <v>87</v>
      </c>
      <c r="C8" s="21" t="s">
        <v>88</v>
      </c>
      <c r="D8" s="26">
        <v>6797.9</v>
      </c>
      <c r="E8" s="26">
        <v>6797.9</v>
      </c>
      <c r="F8" s="26">
        <f>E8-D8</f>
        <v>0</v>
      </c>
      <c r="G8" s="26">
        <v>6498.5</v>
      </c>
      <c r="H8" s="26">
        <f t="shared" si="2"/>
        <v>95.595698671648606</v>
      </c>
      <c r="I8" s="26">
        <f t="shared" si="3"/>
        <v>-299.39999999999964</v>
      </c>
    </row>
    <row r="9" spans="1:9" ht="38.25" x14ac:dyDescent="0.2">
      <c r="A9" s="17" t="s">
        <v>102</v>
      </c>
      <c r="B9" s="21" t="s">
        <v>87</v>
      </c>
      <c r="C9" s="21" t="s">
        <v>89</v>
      </c>
      <c r="D9" s="26">
        <v>619397.6</v>
      </c>
      <c r="E9" s="26">
        <v>620560.1</v>
      </c>
      <c r="F9" s="26">
        <f t="shared" ref="F9:F72" si="4">E9-D9</f>
        <v>1162.5</v>
      </c>
      <c r="G9" s="26">
        <v>580408.19999999995</v>
      </c>
      <c r="H9" s="26">
        <f t="shared" si="2"/>
        <v>93.529732253169357</v>
      </c>
      <c r="I9" s="26">
        <f t="shared" si="3"/>
        <v>-40151.900000000023</v>
      </c>
    </row>
    <row r="10" spans="1:9" ht="60.75" customHeight="1" x14ac:dyDescent="0.2">
      <c r="A10" s="17" t="s">
        <v>3</v>
      </c>
      <c r="B10" s="21" t="s">
        <v>87</v>
      </c>
      <c r="C10" s="21" t="s">
        <v>90</v>
      </c>
      <c r="D10" s="26">
        <v>2831891.8</v>
      </c>
      <c r="E10" s="26">
        <v>2831891.8</v>
      </c>
      <c r="F10" s="26">
        <f t="shared" si="4"/>
        <v>0</v>
      </c>
      <c r="G10" s="26">
        <v>2786461.6</v>
      </c>
      <c r="H10" s="26">
        <f t="shared" si="2"/>
        <v>98.395764979438837</v>
      </c>
      <c r="I10" s="26">
        <f t="shared" si="3"/>
        <v>-45430.199999999721</v>
      </c>
    </row>
    <row r="11" spans="1:9" ht="17.25" customHeight="1" x14ac:dyDescent="0.2">
      <c r="A11" s="17" t="s">
        <v>4</v>
      </c>
      <c r="B11" s="21" t="s">
        <v>87</v>
      </c>
      <c r="C11" s="21" t="s">
        <v>91</v>
      </c>
      <c r="D11" s="26">
        <v>298693.5</v>
      </c>
      <c r="E11" s="26">
        <v>298693.5</v>
      </c>
      <c r="F11" s="26">
        <f t="shared" si="4"/>
        <v>0</v>
      </c>
      <c r="G11" s="26">
        <v>295266.59999999998</v>
      </c>
      <c r="H11" s="26">
        <f t="shared" si="2"/>
        <v>98.852703523846344</v>
      </c>
      <c r="I11" s="26">
        <f t="shared" si="3"/>
        <v>-3426.9000000000233</v>
      </c>
    </row>
    <row r="12" spans="1:9" ht="38.25" x14ac:dyDescent="0.2">
      <c r="A12" s="17" t="s">
        <v>5</v>
      </c>
      <c r="B12" s="23" t="s">
        <v>87</v>
      </c>
      <c r="C12" s="23" t="s">
        <v>92</v>
      </c>
      <c r="D12" s="26">
        <v>76400.399999999994</v>
      </c>
      <c r="E12" s="26">
        <v>76400.399999999994</v>
      </c>
      <c r="F12" s="26">
        <f t="shared" si="4"/>
        <v>0</v>
      </c>
      <c r="G12" s="26">
        <v>75767.7</v>
      </c>
      <c r="H12" s="26">
        <f t="shared" si="2"/>
        <v>99.171862974539408</v>
      </c>
      <c r="I12" s="26">
        <f t="shared" si="3"/>
        <v>-632.69999999999709</v>
      </c>
    </row>
    <row r="13" spans="1:9" x14ac:dyDescent="0.2">
      <c r="A13" s="17" t="s">
        <v>6</v>
      </c>
      <c r="B13" s="23" t="s">
        <v>87</v>
      </c>
      <c r="C13" s="23" t="s">
        <v>93</v>
      </c>
      <c r="D13" s="26">
        <v>83245.8</v>
      </c>
      <c r="E13" s="26">
        <v>83665.100000000006</v>
      </c>
      <c r="F13" s="26">
        <f t="shared" si="4"/>
        <v>419.30000000000291</v>
      </c>
      <c r="G13" s="26">
        <v>82088.800000000003</v>
      </c>
      <c r="H13" s="26">
        <f t="shared" si="2"/>
        <v>98.115940816421656</v>
      </c>
      <c r="I13" s="26">
        <f t="shared" si="3"/>
        <v>-1576.3000000000029</v>
      </c>
    </row>
    <row r="14" spans="1:9" ht="25.5" x14ac:dyDescent="0.2">
      <c r="A14" s="17" t="s">
        <v>73</v>
      </c>
      <c r="B14" s="23" t="s">
        <v>87</v>
      </c>
      <c r="C14" s="23" t="s">
        <v>94</v>
      </c>
      <c r="D14" s="26">
        <v>147.6</v>
      </c>
      <c r="E14" s="26">
        <v>147.6</v>
      </c>
      <c r="F14" s="26">
        <f t="shared" si="4"/>
        <v>0</v>
      </c>
      <c r="G14" s="26">
        <v>147.6</v>
      </c>
      <c r="H14" s="26">
        <f t="shared" si="2"/>
        <v>100</v>
      </c>
      <c r="I14" s="26">
        <f t="shared" si="3"/>
        <v>0</v>
      </c>
    </row>
    <row r="15" spans="1:9" x14ac:dyDescent="0.2">
      <c r="A15" s="17" t="s">
        <v>7</v>
      </c>
      <c r="B15" s="21" t="s">
        <v>87</v>
      </c>
      <c r="C15" s="21" t="s">
        <v>97</v>
      </c>
      <c r="D15" s="26">
        <v>451000</v>
      </c>
      <c r="E15" s="26">
        <v>263912.40000000002</v>
      </c>
      <c r="F15" s="26">
        <f t="shared" si="4"/>
        <v>-187087.59999999998</v>
      </c>
      <c r="G15" s="26">
        <v>0</v>
      </c>
      <c r="H15" s="26">
        <f t="shared" si="2"/>
        <v>0</v>
      </c>
      <c r="I15" s="26">
        <f t="shared" si="3"/>
        <v>-263912.40000000002</v>
      </c>
    </row>
    <row r="16" spans="1:9" s="4" customFormat="1" ht="25.5" customHeight="1" x14ac:dyDescent="0.2">
      <c r="A16" s="17" t="s">
        <v>8</v>
      </c>
      <c r="B16" s="21" t="s">
        <v>87</v>
      </c>
      <c r="C16" s="21" t="s">
        <v>98</v>
      </c>
      <c r="D16" s="26">
        <v>15700</v>
      </c>
      <c r="E16" s="26">
        <v>15700</v>
      </c>
      <c r="F16" s="26">
        <f t="shared" si="4"/>
        <v>0</v>
      </c>
      <c r="G16" s="26">
        <v>15700</v>
      </c>
      <c r="H16" s="26">
        <f t="shared" si="2"/>
        <v>100</v>
      </c>
      <c r="I16" s="26">
        <f t="shared" si="3"/>
        <v>0</v>
      </c>
    </row>
    <row r="17" spans="1:9" x14ac:dyDescent="0.2">
      <c r="A17" s="17" t="s">
        <v>9</v>
      </c>
      <c r="B17" s="21" t="s">
        <v>87</v>
      </c>
      <c r="C17" s="21" t="s">
        <v>100</v>
      </c>
      <c r="D17" s="26">
        <v>3528690.7</v>
      </c>
      <c r="E17" s="26">
        <v>3539312.7</v>
      </c>
      <c r="F17" s="26">
        <f t="shared" si="4"/>
        <v>10622</v>
      </c>
      <c r="G17" s="26">
        <v>3404000.5</v>
      </c>
      <c r="H17" s="26">
        <f t="shared" si="2"/>
        <v>96.176879200303489</v>
      </c>
      <c r="I17" s="26">
        <f t="shared" si="3"/>
        <v>-135312.20000000019</v>
      </c>
    </row>
    <row r="18" spans="1:9" ht="18.75" customHeight="1" x14ac:dyDescent="0.2">
      <c r="A18" s="15" t="s">
        <v>10</v>
      </c>
      <c r="B18" s="22" t="s">
        <v>88</v>
      </c>
      <c r="C18" s="22" t="s">
        <v>99</v>
      </c>
      <c r="D18" s="24">
        <f>D19</f>
        <v>67896.2</v>
      </c>
      <c r="E18" s="24">
        <f>E19</f>
        <v>67896.2</v>
      </c>
      <c r="F18" s="24">
        <f t="shared" si="4"/>
        <v>0</v>
      </c>
      <c r="G18" s="24">
        <f>G19</f>
        <v>67896.2</v>
      </c>
      <c r="H18" s="24">
        <f t="shared" si="2"/>
        <v>100</v>
      </c>
      <c r="I18" s="24">
        <f t="shared" si="3"/>
        <v>0</v>
      </c>
    </row>
    <row r="19" spans="1:9" s="4" customFormat="1" x14ac:dyDescent="0.2">
      <c r="A19" s="17" t="s">
        <v>11</v>
      </c>
      <c r="B19" s="21" t="s">
        <v>88</v>
      </c>
      <c r="C19" s="21" t="s">
        <v>89</v>
      </c>
      <c r="D19" s="27">
        <v>67896.2</v>
      </c>
      <c r="E19" s="27">
        <v>67896.2</v>
      </c>
      <c r="F19" s="27">
        <f t="shared" si="4"/>
        <v>0</v>
      </c>
      <c r="G19" s="27">
        <v>67896.2</v>
      </c>
      <c r="H19" s="27">
        <f t="shared" si="2"/>
        <v>100</v>
      </c>
      <c r="I19" s="27">
        <f t="shared" si="3"/>
        <v>0</v>
      </c>
    </row>
    <row r="20" spans="1:9" ht="25.5" x14ac:dyDescent="0.2">
      <c r="A20" s="15" t="s">
        <v>12</v>
      </c>
      <c r="B20" s="20" t="s">
        <v>89</v>
      </c>
      <c r="C20" s="20" t="s">
        <v>99</v>
      </c>
      <c r="D20" s="24">
        <f>D21+D22+D23</f>
        <v>2102548.0999999996</v>
      </c>
      <c r="E20" s="24">
        <f>E21+E22+E23</f>
        <v>2102548.1999999997</v>
      </c>
      <c r="F20" s="24">
        <f t="shared" si="4"/>
        <v>0.10000000009313226</v>
      </c>
      <c r="G20" s="24">
        <f>G21+G22+G23</f>
        <v>2025723.4000000001</v>
      </c>
      <c r="H20" s="24">
        <f t="shared" si="2"/>
        <v>96.346109925089962</v>
      </c>
      <c r="I20" s="24">
        <f t="shared" si="3"/>
        <v>-76824.799999999581</v>
      </c>
    </row>
    <row r="21" spans="1:9" ht="38.25" x14ac:dyDescent="0.2">
      <c r="A21" s="17" t="s">
        <v>84</v>
      </c>
      <c r="B21" s="21" t="s">
        <v>89</v>
      </c>
      <c r="C21" s="21" t="s">
        <v>95</v>
      </c>
      <c r="D21" s="26">
        <v>449672.1</v>
      </c>
      <c r="E21" s="26">
        <v>449672.2</v>
      </c>
      <c r="F21" s="26">
        <f t="shared" si="4"/>
        <v>0.1000000000349246</v>
      </c>
      <c r="G21" s="26">
        <v>391191.9</v>
      </c>
      <c r="H21" s="26">
        <f t="shared" si="2"/>
        <v>86.994904288056958</v>
      </c>
      <c r="I21" s="26">
        <f t="shared" si="3"/>
        <v>-58480.299999999988</v>
      </c>
    </row>
    <row r="22" spans="1:9" x14ac:dyDescent="0.2">
      <c r="A22" s="17" t="s">
        <v>13</v>
      </c>
      <c r="B22" s="21" t="s">
        <v>89</v>
      </c>
      <c r="C22" s="21" t="s">
        <v>96</v>
      </c>
      <c r="D22" s="26">
        <v>1258514.7</v>
      </c>
      <c r="E22" s="26">
        <v>1258514.7</v>
      </c>
      <c r="F22" s="26">
        <f t="shared" si="4"/>
        <v>0</v>
      </c>
      <c r="G22" s="26">
        <v>1253481.2</v>
      </c>
      <c r="H22" s="26">
        <f t="shared" si="2"/>
        <v>99.600044401547322</v>
      </c>
      <c r="I22" s="26">
        <f t="shared" si="3"/>
        <v>-5033.5</v>
      </c>
    </row>
    <row r="23" spans="1:9" ht="25.5" x14ac:dyDescent="0.2">
      <c r="A23" s="17" t="s">
        <v>14</v>
      </c>
      <c r="B23" s="21" t="s">
        <v>89</v>
      </c>
      <c r="C23" s="21" t="s">
        <v>101</v>
      </c>
      <c r="D23" s="26">
        <v>394361.3</v>
      </c>
      <c r="E23" s="26">
        <v>394361.3</v>
      </c>
      <c r="F23" s="26">
        <f t="shared" si="4"/>
        <v>0</v>
      </c>
      <c r="G23" s="26">
        <v>381050.3</v>
      </c>
      <c r="H23" s="26">
        <f t="shared" si="2"/>
        <v>96.624668799905066</v>
      </c>
      <c r="I23" s="26">
        <f t="shared" si="3"/>
        <v>-13311</v>
      </c>
    </row>
    <row r="24" spans="1:9" x14ac:dyDescent="0.2">
      <c r="A24" s="15" t="s">
        <v>15</v>
      </c>
      <c r="B24" s="20" t="s">
        <v>90</v>
      </c>
      <c r="C24" s="20" t="s">
        <v>99</v>
      </c>
      <c r="D24" s="24">
        <f>SUM(D25:D34)</f>
        <v>21900721.300000001</v>
      </c>
      <c r="E24" s="24">
        <f>SUM(E25:E34)</f>
        <v>22782591.600000001</v>
      </c>
      <c r="F24" s="24">
        <f t="shared" si="4"/>
        <v>881870.30000000075</v>
      </c>
      <c r="G24" s="24">
        <f>SUM(G25:G34)</f>
        <v>22055381.699999999</v>
      </c>
      <c r="H24" s="24">
        <f t="shared" si="2"/>
        <v>96.808045753670967</v>
      </c>
      <c r="I24" s="24">
        <f t="shared" si="3"/>
        <v>-727209.90000000224</v>
      </c>
    </row>
    <row r="25" spans="1:9" x14ac:dyDescent="0.2">
      <c r="A25" s="17" t="s">
        <v>16</v>
      </c>
      <c r="B25" s="21" t="s">
        <v>90</v>
      </c>
      <c r="C25" s="21" t="s">
        <v>87</v>
      </c>
      <c r="D25" s="26">
        <v>58326</v>
      </c>
      <c r="E25" s="26">
        <v>58326</v>
      </c>
      <c r="F25" s="26">
        <f t="shared" si="4"/>
        <v>0</v>
      </c>
      <c r="G25" s="26">
        <v>58039.1</v>
      </c>
      <c r="H25" s="26">
        <f t="shared" si="2"/>
        <v>99.50810959092</v>
      </c>
      <c r="I25" s="26">
        <f t="shared" si="3"/>
        <v>-286.90000000000146</v>
      </c>
    </row>
    <row r="26" spans="1:9" x14ac:dyDescent="0.2">
      <c r="A26" s="17" t="s">
        <v>17</v>
      </c>
      <c r="B26" s="21" t="s">
        <v>90</v>
      </c>
      <c r="C26" s="21" t="s">
        <v>90</v>
      </c>
      <c r="D26" s="26">
        <v>7119.5</v>
      </c>
      <c r="E26" s="26">
        <v>7119.5</v>
      </c>
      <c r="F26" s="26">
        <f t="shared" si="4"/>
        <v>0</v>
      </c>
      <c r="G26" s="26">
        <v>7119.5</v>
      </c>
      <c r="H26" s="26">
        <f t="shared" si="2"/>
        <v>100</v>
      </c>
      <c r="I26" s="26">
        <f t="shared" si="3"/>
        <v>0</v>
      </c>
    </row>
    <row r="27" spans="1:9" x14ac:dyDescent="0.2">
      <c r="A27" s="17" t="s">
        <v>18</v>
      </c>
      <c r="B27" s="21" t="s">
        <v>90</v>
      </c>
      <c r="C27" s="21" t="s">
        <v>91</v>
      </c>
      <c r="D27" s="26">
        <v>4450028.9000000004</v>
      </c>
      <c r="E27" s="26">
        <v>4886268.5999999996</v>
      </c>
      <c r="F27" s="26">
        <f t="shared" si="4"/>
        <v>436239.69999999925</v>
      </c>
      <c r="G27" s="26">
        <v>4868614.5999999996</v>
      </c>
      <c r="H27" s="26">
        <f t="shared" si="2"/>
        <v>99.638701810211586</v>
      </c>
      <c r="I27" s="26">
        <f t="shared" si="3"/>
        <v>-17654</v>
      </c>
    </row>
    <row r="28" spans="1:9" x14ac:dyDescent="0.2">
      <c r="A28" s="17" t="s">
        <v>19</v>
      </c>
      <c r="B28" s="21" t="s">
        <v>90</v>
      </c>
      <c r="C28" s="21" t="s">
        <v>92</v>
      </c>
      <c r="D28" s="26">
        <v>60373.2</v>
      </c>
      <c r="E28" s="26">
        <v>60373.2</v>
      </c>
      <c r="F28" s="26">
        <f t="shared" si="4"/>
        <v>0</v>
      </c>
      <c r="G28" s="26">
        <v>57372.1</v>
      </c>
      <c r="H28" s="26">
        <f t="shared" si="2"/>
        <v>95.029085753281265</v>
      </c>
      <c r="I28" s="26">
        <f t="shared" si="3"/>
        <v>-3001.0999999999985</v>
      </c>
    </row>
    <row r="29" spans="1:9" x14ac:dyDescent="0.2">
      <c r="A29" s="17" t="s">
        <v>20</v>
      </c>
      <c r="B29" s="21" t="s">
        <v>90</v>
      </c>
      <c r="C29" s="21" t="s">
        <v>93</v>
      </c>
      <c r="D29" s="26">
        <v>1295831.1000000001</v>
      </c>
      <c r="E29" s="26">
        <v>1295831.1000000001</v>
      </c>
      <c r="F29" s="26">
        <f t="shared" si="4"/>
        <v>0</v>
      </c>
      <c r="G29" s="26">
        <v>1291958.5</v>
      </c>
      <c r="H29" s="26">
        <f t="shared" si="2"/>
        <v>99.701149324167318</v>
      </c>
      <c r="I29" s="26">
        <f t="shared" si="3"/>
        <v>-3872.6000000000931</v>
      </c>
    </row>
    <row r="30" spans="1:9" s="4" customFormat="1" x14ac:dyDescent="0.2">
      <c r="A30" s="17" t="s">
        <v>21</v>
      </c>
      <c r="B30" s="21" t="s">
        <v>90</v>
      </c>
      <c r="C30" s="21" t="s">
        <v>94</v>
      </c>
      <c r="D30" s="26">
        <v>122735.7</v>
      </c>
      <c r="E30" s="26">
        <v>122735.7</v>
      </c>
      <c r="F30" s="26">
        <f t="shared" si="4"/>
        <v>0</v>
      </c>
      <c r="G30" s="26">
        <v>119167.5</v>
      </c>
      <c r="H30" s="26">
        <f t="shared" si="2"/>
        <v>97.092777407062485</v>
      </c>
      <c r="I30" s="26">
        <f t="shared" si="3"/>
        <v>-3568.1999999999971</v>
      </c>
    </row>
    <row r="31" spans="1:9" x14ac:dyDescent="0.2">
      <c r="A31" s="17" t="s">
        <v>22</v>
      </c>
      <c r="B31" s="21" t="s">
        <v>90</v>
      </c>
      <c r="C31" s="21" t="s">
        <v>95</v>
      </c>
      <c r="D31" s="26">
        <v>8485320.0999999996</v>
      </c>
      <c r="E31" s="26">
        <v>8941820.1999999993</v>
      </c>
      <c r="F31" s="26">
        <f t="shared" si="4"/>
        <v>456500.09999999963</v>
      </c>
      <c r="G31" s="26">
        <v>8484384.5999999996</v>
      </c>
      <c r="H31" s="26">
        <f t="shared" si="2"/>
        <v>94.884312256692439</v>
      </c>
      <c r="I31" s="26">
        <f t="shared" si="3"/>
        <v>-457435.59999999963</v>
      </c>
    </row>
    <row r="32" spans="1:9" x14ac:dyDescent="0.2">
      <c r="A32" s="17" t="s">
        <v>23</v>
      </c>
      <c r="B32" s="21" t="s">
        <v>90</v>
      </c>
      <c r="C32" s="21" t="s">
        <v>96</v>
      </c>
      <c r="D32" s="26">
        <v>972478.1</v>
      </c>
      <c r="E32" s="26">
        <v>972478.1</v>
      </c>
      <c r="F32" s="26">
        <f t="shared" si="4"/>
        <v>0</v>
      </c>
      <c r="G32" s="26">
        <v>831457.8</v>
      </c>
      <c r="H32" s="26">
        <f t="shared" si="2"/>
        <v>85.498871388466242</v>
      </c>
      <c r="I32" s="26">
        <f t="shared" si="3"/>
        <v>-141020.29999999993</v>
      </c>
    </row>
    <row r="33" spans="1:9" ht="25.5" x14ac:dyDescent="0.2">
      <c r="A33" s="17" t="s">
        <v>24</v>
      </c>
      <c r="B33" s="23" t="s">
        <v>90</v>
      </c>
      <c r="C33" s="23" t="s">
        <v>97</v>
      </c>
      <c r="D33" s="26">
        <v>4800</v>
      </c>
      <c r="E33" s="26">
        <v>4800</v>
      </c>
      <c r="F33" s="26">
        <f t="shared" si="4"/>
        <v>0</v>
      </c>
      <c r="G33" s="26">
        <v>4800</v>
      </c>
      <c r="H33" s="26">
        <f t="shared" si="2"/>
        <v>100</v>
      </c>
      <c r="I33" s="26">
        <f t="shared" si="3"/>
        <v>0</v>
      </c>
    </row>
    <row r="34" spans="1:9" x14ac:dyDescent="0.2">
      <c r="A34" s="17" t="s">
        <v>25</v>
      </c>
      <c r="B34" s="21" t="s">
        <v>90</v>
      </c>
      <c r="C34" s="21" t="s">
        <v>98</v>
      </c>
      <c r="D34" s="26">
        <v>6443708.7000000002</v>
      </c>
      <c r="E34" s="26">
        <v>6432839.2000000002</v>
      </c>
      <c r="F34" s="26">
        <f t="shared" si="4"/>
        <v>-10869.5</v>
      </c>
      <c r="G34" s="26">
        <v>6332468</v>
      </c>
      <c r="H34" s="26">
        <f t="shared" si="2"/>
        <v>98.439706063226325</v>
      </c>
      <c r="I34" s="26">
        <f t="shared" si="3"/>
        <v>-100371.20000000019</v>
      </c>
    </row>
    <row r="35" spans="1:9" s="4" customFormat="1" x14ac:dyDescent="0.2">
      <c r="A35" s="15" t="s">
        <v>26</v>
      </c>
      <c r="B35" s="20" t="s">
        <v>91</v>
      </c>
      <c r="C35" s="20" t="s">
        <v>99</v>
      </c>
      <c r="D35" s="24">
        <f>SUM(D36:D39)</f>
        <v>10661147.600000001</v>
      </c>
      <c r="E35" s="24">
        <f>SUM(E36:E39)</f>
        <v>10665300.700000001</v>
      </c>
      <c r="F35" s="24">
        <f t="shared" si="4"/>
        <v>4153.0999999996275</v>
      </c>
      <c r="G35" s="24">
        <f>SUM(G36:G39)</f>
        <v>9972375.9000000004</v>
      </c>
      <c r="H35" s="24">
        <f t="shared" si="2"/>
        <v>93.502997997984238</v>
      </c>
      <c r="I35" s="24">
        <f t="shared" si="3"/>
        <v>-692924.80000000075</v>
      </c>
    </row>
    <row r="36" spans="1:9" x14ac:dyDescent="0.2">
      <c r="A36" s="17" t="s">
        <v>27</v>
      </c>
      <c r="B36" s="21" t="s">
        <v>91</v>
      </c>
      <c r="C36" s="21" t="s">
        <v>87</v>
      </c>
      <c r="D36" s="26">
        <v>984493.1</v>
      </c>
      <c r="E36" s="26">
        <v>988446.2</v>
      </c>
      <c r="F36" s="26">
        <f t="shared" si="4"/>
        <v>3953.0999999999767</v>
      </c>
      <c r="G36" s="26">
        <v>970794</v>
      </c>
      <c r="H36" s="26">
        <f t="shared" si="2"/>
        <v>98.214146607068756</v>
      </c>
      <c r="I36" s="26">
        <f t="shared" si="3"/>
        <v>-17652.199999999953</v>
      </c>
    </row>
    <row r="37" spans="1:9" x14ac:dyDescent="0.2">
      <c r="A37" s="17" t="s">
        <v>28</v>
      </c>
      <c r="B37" s="21" t="s">
        <v>91</v>
      </c>
      <c r="C37" s="21" t="s">
        <v>88</v>
      </c>
      <c r="D37" s="26">
        <v>8542684.3000000007</v>
      </c>
      <c r="E37" s="26">
        <v>8542684.3000000007</v>
      </c>
      <c r="F37" s="26">
        <f t="shared" si="4"/>
        <v>0</v>
      </c>
      <c r="G37" s="26">
        <v>7922178</v>
      </c>
      <c r="H37" s="26">
        <f t="shared" si="2"/>
        <v>92.736401367424975</v>
      </c>
      <c r="I37" s="26">
        <f t="shared" si="3"/>
        <v>-620506.30000000075</v>
      </c>
    </row>
    <row r="38" spans="1:9" x14ac:dyDescent="0.2">
      <c r="A38" s="17" t="s">
        <v>29</v>
      </c>
      <c r="B38" s="21" t="s">
        <v>91</v>
      </c>
      <c r="C38" s="21" t="s">
        <v>89</v>
      </c>
      <c r="D38" s="26">
        <v>1080450.8</v>
      </c>
      <c r="E38" s="26">
        <v>1080450.8</v>
      </c>
      <c r="F38" s="26">
        <f t="shared" si="4"/>
        <v>0</v>
      </c>
      <c r="G38" s="26">
        <v>1025773.8</v>
      </c>
      <c r="H38" s="26">
        <f t="shared" si="2"/>
        <v>94.939427135414221</v>
      </c>
      <c r="I38" s="26">
        <f t="shared" si="3"/>
        <v>-54677</v>
      </c>
    </row>
    <row r="39" spans="1:9" s="4" customFormat="1" ht="25.5" x14ac:dyDescent="0.2">
      <c r="A39" s="17" t="s">
        <v>30</v>
      </c>
      <c r="B39" s="21" t="s">
        <v>91</v>
      </c>
      <c r="C39" s="21" t="s">
        <v>91</v>
      </c>
      <c r="D39" s="26">
        <v>53519.4</v>
      </c>
      <c r="E39" s="26">
        <v>53719.4</v>
      </c>
      <c r="F39" s="26">
        <f t="shared" si="4"/>
        <v>200</v>
      </c>
      <c r="G39" s="26">
        <v>53630.1</v>
      </c>
      <c r="H39" s="26">
        <f t="shared" si="2"/>
        <v>99.833765827615338</v>
      </c>
      <c r="I39" s="26">
        <f t="shared" si="3"/>
        <v>-89.30000000000291</v>
      </c>
    </row>
    <row r="40" spans="1:9" x14ac:dyDescent="0.2">
      <c r="A40" s="15" t="s">
        <v>31</v>
      </c>
      <c r="B40" s="20" t="s">
        <v>92</v>
      </c>
      <c r="C40" s="20" t="s">
        <v>99</v>
      </c>
      <c r="D40" s="24">
        <f>SUM(D41:D43)</f>
        <v>342449</v>
      </c>
      <c r="E40" s="24">
        <f>SUM(E41:E43)</f>
        <v>342449</v>
      </c>
      <c r="F40" s="24">
        <f t="shared" si="4"/>
        <v>0</v>
      </c>
      <c r="G40" s="24">
        <f>SUM(G41:G43)</f>
        <v>334874.8</v>
      </c>
      <c r="H40" s="24">
        <f t="shared" si="2"/>
        <v>97.788225399986558</v>
      </c>
      <c r="I40" s="24">
        <f t="shared" si="3"/>
        <v>-7574.2000000000116</v>
      </c>
    </row>
    <row r="41" spans="1:9" ht="25.5" x14ac:dyDescent="0.2">
      <c r="A41" s="17" t="s">
        <v>32</v>
      </c>
      <c r="B41" s="23" t="s">
        <v>92</v>
      </c>
      <c r="C41" s="23" t="s">
        <v>89</v>
      </c>
      <c r="D41" s="26">
        <v>106527.9</v>
      </c>
      <c r="E41" s="26">
        <v>106527.9</v>
      </c>
      <c r="F41" s="26">
        <f t="shared" si="4"/>
        <v>0</v>
      </c>
      <c r="G41" s="26">
        <v>106302.2</v>
      </c>
      <c r="H41" s="26">
        <f t="shared" si="2"/>
        <v>99.788130621179988</v>
      </c>
      <c r="I41" s="26">
        <f t="shared" si="3"/>
        <v>-225.69999999999709</v>
      </c>
    </row>
    <row r="42" spans="1:9" ht="25.5" x14ac:dyDescent="0.2">
      <c r="A42" s="17" t="s">
        <v>74</v>
      </c>
      <c r="B42" s="23" t="s">
        <v>92</v>
      </c>
      <c r="C42" s="23" t="s">
        <v>90</v>
      </c>
      <c r="D42" s="26">
        <v>360</v>
      </c>
      <c r="E42" s="26">
        <v>360</v>
      </c>
      <c r="F42" s="26">
        <f t="shared" si="4"/>
        <v>0</v>
      </c>
      <c r="G42" s="26">
        <v>360</v>
      </c>
      <c r="H42" s="26">
        <f t="shared" si="2"/>
        <v>100</v>
      </c>
      <c r="I42" s="26">
        <f t="shared" si="3"/>
        <v>0</v>
      </c>
    </row>
    <row r="43" spans="1:9" ht="16.5" customHeight="1" x14ac:dyDescent="0.2">
      <c r="A43" s="17" t="s">
        <v>33</v>
      </c>
      <c r="B43" s="21" t="s">
        <v>92</v>
      </c>
      <c r="C43" s="21" t="s">
        <v>91</v>
      </c>
      <c r="D43" s="26">
        <v>235561.1</v>
      </c>
      <c r="E43" s="26">
        <v>235561.1</v>
      </c>
      <c r="F43" s="26">
        <f t="shared" si="4"/>
        <v>0</v>
      </c>
      <c r="G43" s="26">
        <v>228212.6</v>
      </c>
      <c r="H43" s="26">
        <f t="shared" si="2"/>
        <v>96.880427201265405</v>
      </c>
      <c r="I43" s="26">
        <f t="shared" si="3"/>
        <v>-7348.5</v>
      </c>
    </row>
    <row r="44" spans="1:9" x14ac:dyDescent="0.2">
      <c r="A44" s="15" t="s">
        <v>34</v>
      </c>
      <c r="B44" s="20" t="s">
        <v>93</v>
      </c>
      <c r="C44" s="20" t="s">
        <v>99</v>
      </c>
      <c r="D44" s="24">
        <f>SUM(D45:D52)</f>
        <v>32510278.800000001</v>
      </c>
      <c r="E44" s="24">
        <f>SUM(E45:E52)</f>
        <v>32512225.199999999</v>
      </c>
      <c r="F44" s="24">
        <f t="shared" si="4"/>
        <v>1946.3999999985099</v>
      </c>
      <c r="G44" s="24">
        <f>SUM(G45:G52)</f>
        <v>32320239.099999998</v>
      </c>
      <c r="H44" s="24">
        <f t="shared" si="2"/>
        <v>99.409495662573093</v>
      </c>
      <c r="I44" s="24">
        <f t="shared" si="3"/>
        <v>-191986.10000000149</v>
      </c>
    </row>
    <row r="45" spans="1:9" x14ac:dyDescent="0.2">
      <c r="A45" s="17" t="s">
        <v>35</v>
      </c>
      <c r="B45" s="21" t="s">
        <v>93</v>
      </c>
      <c r="C45" s="21" t="s">
        <v>87</v>
      </c>
      <c r="D45" s="26">
        <v>11631203</v>
      </c>
      <c r="E45" s="26">
        <v>11631203</v>
      </c>
      <c r="F45" s="26">
        <f t="shared" si="4"/>
        <v>0</v>
      </c>
      <c r="G45" s="26">
        <v>11511642</v>
      </c>
      <c r="H45" s="26">
        <f t="shared" si="2"/>
        <v>98.97206677589584</v>
      </c>
      <c r="I45" s="26">
        <f t="shared" si="3"/>
        <v>-119561</v>
      </c>
    </row>
    <row r="46" spans="1:9" s="4" customFormat="1" x14ac:dyDescent="0.2">
      <c r="A46" s="17" t="s">
        <v>36</v>
      </c>
      <c r="B46" s="21" t="s">
        <v>93</v>
      </c>
      <c r="C46" s="21" t="s">
        <v>88</v>
      </c>
      <c r="D46" s="26">
        <v>16027854.6</v>
      </c>
      <c r="E46" s="26">
        <v>16027854.6</v>
      </c>
      <c r="F46" s="26">
        <f t="shared" si="4"/>
        <v>0</v>
      </c>
      <c r="G46" s="26">
        <v>15992032.199999999</v>
      </c>
      <c r="H46" s="26">
        <f t="shared" si="2"/>
        <v>99.776499095518361</v>
      </c>
      <c r="I46" s="26">
        <f t="shared" si="3"/>
        <v>-35822.400000000373</v>
      </c>
    </row>
    <row r="47" spans="1:9" x14ac:dyDescent="0.2">
      <c r="A47" s="17" t="s">
        <v>85</v>
      </c>
      <c r="B47" s="21" t="s">
        <v>93</v>
      </c>
      <c r="C47" s="21" t="s">
        <v>89</v>
      </c>
      <c r="D47" s="26">
        <v>254840.9</v>
      </c>
      <c r="E47" s="26">
        <v>254840.9</v>
      </c>
      <c r="F47" s="26">
        <f t="shared" si="4"/>
        <v>0</v>
      </c>
      <c r="G47" s="26">
        <v>234691.9</v>
      </c>
      <c r="H47" s="26">
        <f t="shared" si="2"/>
        <v>92.093498335628226</v>
      </c>
      <c r="I47" s="26">
        <f t="shared" si="3"/>
        <v>-20149</v>
      </c>
    </row>
    <row r="48" spans="1:9" x14ac:dyDescent="0.2">
      <c r="A48" s="17" t="s">
        <v>37</v>
      </c>
      <c r="B48" s="21" t="s">
        <v>93</v>
      </c>
      <c r="C48" s="21" t="s">
        <v>90</v>
      </c>
      <c r="D48" s="26">
        <v>2711385.3</v>
      </c>
      <c r="E48" s="26">
        <v>2713331.7</v>
      </c>
      <c r="F48" s="26">
        <f t="shared" si="4"/>
        <v>1946.4000000003725</v>
      </c>
      <c r="G48" s="26">
        <v>2710058.4</v>
      </c>
      <c r="H48" s="26">
        <f t="shared" si="2"/>
        <v>99.879362335242675</v>
      </c>
      <c r="I48" s="26">
        <f t="shared" si="3"/>
        <v>-3273.3000000002794</v>
      </c>
    </row>
    <row r="49" spans="1:9" ht="25.5" x14ac:dyDescent="0.2">
      <c r="A49" s="17" t="s">
        <v>38</v>
      </c>
      <c r="B49" s="21" t="s">
        <v>93</v>
      </c>
      <c r="C49" s="21" t="s">
        <v>91</v>
      </c>
      <c r="D49" s="26">
        <v>261771.8</v>
      </c>
      <c r="E49" s="26">
        <v>261771.8</v>
      </c>
      <c r="F49" s="26">
        <f t="shared" si="4"/>
        <v>0</v>
      </c>
      <c r="G49" s="26">
        <v>259538.8</v>
      </c>
      <c r="H49" s="26">
        <f t="shared" si="2"/>
        <v>99.146966938379151</v>
      </c>
      <c r="I49" s="26">
        <f t="shared" si="3"/>
        <v>-2233</v>
      </c>
    </row>
    <row r="50" spans="1:9" s="4" customFormat="1" x14ac:dyDescent="0.2">
      <c r="A50" s="17" t="s">
        <v>75</v>
      </c>
      <c r="B50" s="21" t="s">
        <v>93</v>
      </c>
      <c r="C50" s="21" t="s">
        <v>92</v>
      </c>
      <c r="D50" s="26">
        <v>823397.4</v>
      </c>
      <c r="E50" s="26">
        <v>823397.4</v>
      </c>
      <c r="F50" s="26">
        <f t="shared" si="4"/>
        <v>0</v>
      </c>
      <c r="G50" s="26">
        <v>822307.1</v>
      </c>
      <c r="H50" s="26">
        <f t="shared" si="2"/>
        <v>99.867585202479376</v>
      </c>
      <c r="I50" s="26">
        <f t="shared" si="3"/>
        <v>-1090.3000000000466</v>
      </c>
    </row>
    <row r="51" spans="1:9" x14ac:dyDescent="0.2">
      <c r="A51" s="17" t="s">
        <v>76</v>
      </c>
      <c r="B51" s="21" t="s">
        <v>93</v>
      </c>
      <c r="C51" s="21" t="s">
        <v>93</v>
      </c>
      <c r="D51" s="26">
        <v>572380</v>
      </c>
      <c r="E51" s="26">
        <v>572380</v>
      </c>
      <c r="F51" s="26">
        <f t="shared" si="4"/>
        <v>0</v>
      </c>
      <c r="G51" s="26">
        <v>566383.4</v>
      </c>
      <c r="H51" s="26">
        <f t="shared" si="2"/>
        <v>98.952339354973972</v>
      </c>
      <c r="I51" s="26">
        <f t="shared" si="3"/>
        <v>-5996.5999999999767</v>
      </c>
    </row>
    <row r="52" spans="1:9" x14ac:dyDescent="0.2">
      <c r="A52" s="17" t="s">
        <v>39</v>
      </c>
      <c r="B52" s="21" t="s">
        <v>93</v>
      </c>
      <c r="C52" s="21" t="s">
        <v>95</v>
      </c>
      <c r="D52" s="26">
        <v>227445.8</v>
      </c>
      <c r="E52" s="26">
        <v>227445.8</v>
      </c>
      <c r="F52" s="26">
        <f t="shared" si="4"/>
        <v>0</v>
      </c>
      <c r="G52" s="26">
        <v>223585.3</v>
      </c>
      <c r="H52" s="26">
        <f t="shared" si="2"/>
        <v>98.302672548800643</v>
      </c>
      <c r="I52" s="26">
        <f t="shared" si="3"/>
        <v>-3860.5</v>
      </c>
    </row>
    <row r="53" spans="1:9" x14ac:dyDescent="0.2">
      <c r="A53" s="15" t="s">
        <v>86</v>
      </c>
      <c r="B53" s="20" t="s">
        <v>94</v>
      </c>
      <c r="C53" s="20" t="s">
        <v>99</v>
      </c>
      <c r="D53" s="24">
        <f>SUM(D54:D56)</f>
        <v>3328905.4</v>
      </c>
      <c r="E53" s="24">
        <f>SUM(E54:E56)</f>
        <v>3326959.1</v>
      </c>
      <c r="F53" s="24">
        <f>E53-D53</f>
        <v>-1946.2999999998137</v>
      </c>
      <c r="G53" s="24">
        <f>SUM(G54:G56)</f>
        <v>3004334.2</v>
      </c>
      <c r="H53" s="24">
        <f>G53/E53*100</f>
        <v>90.302709161648551</v>
      </c>
      <c r="I53" s="24">
        <f>G53-E53</f>
        <v>-322624.89999999991</v>
      </c>
    </row>
    <row r="54" spans="1:9" x14ac:dyDescent="0.2">
      <c r="A54" s="17" t="s">
        <v>40</v>
      </c>
      <c r="B54" s="21" t="s">
        <v>94</v>
      </c>
      <c r="C54" s="21" t="s">
        <v>87</v>
      </c>
      <c r="D54" s="26">
        <v>3319939</v>
      </c>
      <c r="E54" s="26">
        <v>3317992.7</v>
      </c>
      <c r="F54" s="26">
        <f t="shared" si="4"/>
        <v>-1946.2999999998137</v>
      </c>
      <c r="G54" s="26">
        <v>2995368</v>
      </c>
      <c r="H54" s="26">
        <f t="shared" si="2"/>
        <v>90.276509649945879</v>
      </c>
      <c r="I54" s="26">
        <f t="shared" si="3"/>
        <v>-322624.70000000019</v>
      </c>
    </row>
    <row r="55" spans="1:9" x14ac:dyDescent="0.2">
      <c r="A55" s="17" t="s">
        <v>41</v>
      </c>
      <c r="B55" s="21" t="s">
        <v>94</v>
      </c>
      <c r="C55" s="21" t="s">
        <v>88</v>
      </c>
      <c r="D55" s="26">
        <v>2500</v>
      </c>
      <c r="E55" s="26">
        <v>2500</v>
      </c>
      <c r="F55" s="26">
        <f t="shared" si="4"/>
        <v>0</v>
      </c>
      <c r="G55" s="26">
        <v>2500</v>
      </c>
      <c r="H55" s="26">
        <f t="shared" si="2"/>
        <v>100</v>
      </c>
      <c r="I55" s="26">
        <f t="shared" si="3"/>
        <v>0</v>
      </c>
    </row>
    <row r="56" spans="1:9" x14ac:dyDescent="0.2">
      <c r="A56" s="17" t="s">
        <v>42</v>
      </c>
      <c r="B56" s="21" t="s">
        <v>94</v>
      </c>
      <c r="C56" s="21" t="s">
        <v>90</v>
      </c>
      <c r="D56" s="26">
        <v>6466.4</v>
      </c>
      <c r="E56" s="26">
        <v>6466.4</v>
      </c>
      <c r="F56" s="26">
        <f t="shared" si="4"/>
        <v>0</v>
      </c>
      <c r="G56" s="26">
        <v>6466.2</v>
      </c>
      <c r="H56" s="26">
        <f t="shared" si="2"/>
        <v>99.996907088952128</v>
      </c>
      <c r="I56" s="26">
        <f t="shared" si="3"/>
        <v>-0.1999999999998181</v>
      </c>
    </row>
    <row r="57" spans="1:9" x14ac:dyDescent="0.2">
      <c r="A57" s="15" t="s">
        <v>43</v>
      </c>
      <c r="B57" s="20" t="s">
        <v>95</v>
      </c>
      <c r="C57" s="20" t="s">
        <v>99</v>
      </c>
      <c r="D57" s="24">
        <f>SUM(D58:D64)</f>
        <v>16628597.899999999</v>
      </c>
      <c r="E57" s="24">
        <f>SUM(E58:E64)</f>
        <v>16646572.699999999</v>
      </c>
      <c r="F57" s="24">
        <f t="shared" si="4"/>
        <v>17974.800000000745</v>
      </c>
      <c r="G57" s="24">
        <f>SUM(G58:G64)</f>
        <v>15974785.800000001</v>
      </c>
      <c r="H57" s="24">
        <f t="shared" si="2"/>
        <v>95.964413143133072</v>
      </c>
      <c r="I57" s="24">
        <f t="shared" si="3"/>
        <v>-671786.89999999851</v>
      </c>
    </row>
    <row r="58" spans="1:9" s="4" customFormat="1" x14ac:dyDescent="0.2">
      <c r="A58" s="17" t="s">
        <v>44</v>
      </c>
      <c r="B58" s="21" t="s">
        <v>95</v>
      </c>
      <c r="C58" s="21" t="s">
        <v>87</v>
      </c>
      <c r="D58" s="26">
        <v>5850575.4000000004</v>
      </c>
      <c r="E58" s="26">
        <v>5833488.2999999998</v>
      </c>
      <c r="F58" s="26">
        <f t="shared" si="4"/>
        <v>-17087.100000000559</v>
      </c>
      <c r="G58" s="26">
        <v>5248179.8</v>
      </c>
      <c r="H58" s="26">
        <f t="shared" si="2"/>
        <v>89.96640654957686</v>
      </c>
      <c r="I58" s="26">
        <f t="shared" si="3"/>
        <v>-585308.5</v>
      </c>
    </row>
    <row r="59" spans="1:9" x14ac:dyDescent="0.2">
      <c r="A59" s="17" t="s">
        <v>45</v>
      </c>
      <c r="B59" s="21" t="s">
        <v>95</v>
      </c>
      <c r="C59" s="21" t="s">
        <v>88</v>
      </c>
      <c r="D59" s="26">
        <v>3763188.6</v>
      </c>
      <c r="E59" s="26">
        <v>3788995.4</v>
      </c>
      <c r="F59" s="26">
        <f t="shared" si="4"/>
        <v>25806.799999999814</v>
      </c>
      <c r="G59" s="26">
        <v>3715866.5</v>
      </c>
      <c r="H59" s="26">
        <f t="shared" si="2"/>
        <v>98.069965986234777</v>
      </c>
      <c r="I59" s="26">
        <f t="shared" si="3"/>
        <v>-73128.899999999907</v>
      </c>
    </row>
    <row r="60" spans="1:9" x14ac:dyDescent="0.2">
      <c r="A60" s="17" t="s">
        <v>46</v>
      </c>
      <c r="B60" s="21" t="s">
        <v>95</v>
      </c>
      <c r="C60" s="21" t="s">
        <v>89</v>
      </c>
      <c r="D60" s="26">
        <v>45714</v>
      </c>
      <c r="E60" s="26">
        <v>46249.5</v>
      </c>
      <c r="F60" s="26">
        <f t="shared" si="4"/>
        <v>535.5</v>
      </c>
      <c r="G60" s="26">
        <v>46195</v>
      </c>
      <c r="H60" s="26">
        <f t="shared" si="2"/>
        <v>99.882160888225826</v>
      </c>
      <c r="I60" s="26">
        <f t="shared" si="3"/>
        <v>-54.5</v>
      </c>
    </row>
    <row r="61" spans="1:9" x14ac:dyDescent="0.2">
      <c r="A61" s="17" t="s">
        <v>47</v>
      </c>
      <c r="B61" s="21" t="s">
        <v>95</v>
      </c>
      <c r="C61" s="21" t="s">
        <v>90</v>
      </c>
      <c r="D61" s="26">
        <v>191460.1</v>
      </c>
      <c r="E61" s="26">
        <v>191460.1</v>
      </c>
      <c r="F61" s="26">
        <f t="shared" si="4"/>
        <v>0</v>
      </c>
      <c r="G61" s="26">
        <v>190974.9</v>
      </c>
      <c r="H61" s="26">
        <f t="shared" si="2"/>
        <v>99.746579052241174</v>
      </c>
      <c r="I61" s="26">
        <f t="shared" si="3"/>
        <v>-485.20000000001164</v>
      </c>
    </row>
    <row r="62" spans="1:9" x14ac:dyDescent="0.2">
      <c r="A62" s="17" t="s">
        <v>48</v>
      </c>
      <c r="B62" s="21" t="s">
        <v>95</v>
      </c>
      <c r="C62" s="21" t="s">
        <v>91</v>
      </c>
      <c r="D62" s="26">
        <v>124366</v>
      </c>
      <c r="E62" s="26">
        <v>123825.4</v>
      </c>
      <c r="F62" s="26">
        <f t="shared" si="4"/>
        <v>-540.60000000000582</v>
      </c>
      <c r="G62" s="26">
        <v>114633</v>
      </c>
      <c r="H62" s="26">
        <f t="shared" si="2"/>
        <v>92.576321174815519</v>
      </c>
      <c r="I62" s="26">
        <f t="shared" si="3"/>
        <v>-9192.3999999999942</v>
      </c>
    </row>
    <row r="63" spans="1:9" ht="25.5" x14ac:dyDescent="0.2">
      <c r="A63" s="17" t="s">
        <v>49</v>
      </c>
      <c r="B63" s="23" t="s">
        <v>95</v>
      </c>
      <c r="C63" s="23" t="s">
        <v>92</v>
      </c>
      <c r="D63" s="26">
        <v>275060.5</v>
      </c>
      <c r="E63" s="26">
        <v>284304.7</v>
      </c>
      <c r="F63" s="26">
        <f t="shared" si="4"/>
        <v>9244.2000000000116</v>
      </c>
      <c r="G63" s="26">
        <v>283976.59999999998</v>
      </c>
      <c r="H63" s="26">
        <f t="shared" si="2"/>
        <v>99.884595646853526</v>
      </c>
      <c r="I63" s="26">
        <f t="shared" si="3"/>
        <v>-328.10000000003492</v>
      </c>
    </row>
    <row r="64" spans="1:9" x14ac:dyDescent="0.2">
      <c r="A64" s="17" t="s">
        <v>50</v>
      </c>
      <c r="B64" s="21" t="s">
        <v>95</v>
      </c>
      <c r="C64" s="21" t="s">
        <v>95</v>
      </c>
      <c r="D64" s="26">
        <v>6378233.2999999998</v>
      </c>
      <c r="E64" s="26">
        <v>6378249.2999999998</v>
      </c>
      <c r="F64" s="26">
        <f t="shared" si="4"/>
        <v>16</v>
      </c>
      <c r="G64" s="26">
        <v>6374960</v>
      </c>
      <c r="H64" s="26">
        <f t="shared" si="2"/>
        <v>99.948429422474916</v>
      </c>
      <c r="I64" s="26">
        <f t="shared" si="3"/>
        <v>-3289.2999999998137</v>
      </c>
    </row>
    <row r="65" spans="1:9" x14ac:dyDescent="0.2">
      <c r="A65" s="15" t="s">
        <v>51</v>
      </c>
      <c r="B65" s="20" t="s">
        <v>96</v>
      </c>
      <c r="C65" s="20" t="s">
        <v>99</v>
      </c>
      <c r="D65" s="24">
        <f>SUM(D66:D70)</f>
        <v>25367665.699999999</v>
      </c>
      <c r="E65" s="24">
        <f>SUM(E66:E70)</f>
        <v>25135186.699999999</v>
      </c>
      <c r="F65" s="24">
        <f t="shared" si="4"/>
        <v>-232479</v>
      </c>
      <c r="G65" s="24">
        <f>SUM(G66:G70)</f>
        <v>24731771.700000003</v>
      </c>
      <c r="H65" s="24">
        <f t="shared" si="2"/>
        <v>98.395018884025248</v>
      </c>
      <c r="I65" s="24">
        <f t="shared" si="3"/>
        <v>-403414.99999999627</v>
      </c>
    </row>
    <row r="66" spans="1:9" x14ac:dyDescent="0.2">
      <c r="A66" s="17" t="s">
        <v>52</v>
      </c>
      <c r="B66" s="21" t="s">
        <v>96</v>
      </c>
      <c r="C66" s="21" t="s">
        <v>87</v>
      </c>
      <c r="D66" s="26">
        <v>390002.2</v>
      </c>
      <c r="E66" s="26">
        <v>390002.2</v>
      </c>
      <c r="F66" s="26">
        <f t="shared" si="4"/>
        <v>0</v>
      </c>
      <c r="G66" s="26">
        <v>390002.2</v>
      </c>
      <c r="H66" s="26">
        <f t="shared" si="2"/>
        <v>100</v>
      </c>
      <c r="I66" s="26">
        <f t="shared" si="3"/>
        <v>0</v>
      </c>
    </row>
    <row r="67" spans="1:9" s="4" customFormat="1" x14ac:dyDescent="0.2">
      <c r="A67" s="17" t="s">
        <v>53</v>
      </c>
      <c r="B67" s="21" t="s">
        <v>96</v>
      </c>
      <c r="C67" s="21" t="s">
        <v>88</v>
      </c>
      <c r="D67" s="26">
        <v>3986417.5</v>
      </c>
      <c r="E67" s="26">
        <v>3996559.5</v>
      </c>
      <c r="F67" s="26">
        <f t="shared" si="4"/>
        <v>10142</v>
      </c>
      <c r="G67" s="26">
        <v>3994005.6</v>
      </c>
      <c r="H67" s="26">
        <f t="shared" si="2"/>
        <v>99.936097535893069</v>
      </c>
      <c r="I67" s="26">
        <f t="shared" si="3"/>
        <v>-2553.8999999999069</v>
      </c>
    </row>
    <row r="68" spans="1:9" x14ac:dyDescent="0.2">
      <c r="A68" s="17" t="s">
        <v>54</v>
      </c>
      <c r="B68" s="21" t="s">
        <v>96</v>
      </c>
      <c r="C68" s="21" t="s">
        <v>89</v>
      </c>
      <c r="D68" s="26">
        <v>17748162.300000001</v>
      </c>
      <c r="E68" s="26">
        <v>17509139.800000001</v>
      </c>
      <c r="F68" s="26">
        <f t="shared" si="4"/>
        <v>-239022.5</v>
      </c>
      <c r="G68" s="26">
        <v>17231935.600000001</v>
      </c>
      <c r="H68" s="26">
        <f t="shared" si="2"/>
        <v>98.416802863153791</v>
      </c>
      <c r="I68" s="26">
        <f t="shared" si="3"/>
        <v>-277204.19999999925</v>
      </c>
    </row>
    <row r="69" spans="1:9" x14ac:dyDescent="0.2">
      <c r="A69" s="17" t="s">
        <v>55</v>
      </c>
      <c r="B69" s="21" t="s">
        <v>96</v>
      </c>
      <c r="C69" s="21" t="s">
        <v>90</v>
      </c>
      <c r="D69" s="26">
        <v>2709054.9</v>
      </c>
      <c r="E69" s="26">
        <v>2705456.4</v>
      </c>
      <c r="F69" s="26">
        <f t="shared" si="4"/>
        <v>-3598.5</v>
      </c>
      <c r="G69" s="26">
        <v>2596731.7000000002</v>
      </c>
      <c r="H69" s="26">
        <f t="shared" si="2"/>
        <v>95.981280644552257</v>
      </c>
      <c r="I69" s="26">
        <f t="shared" si="3"/>
        <v>-108724.69999999972</v>
      </c>
    </row>
    <row r="70" spans="1:9" s="4" customFormat="1" x14ac:dyDescent="0.2">
      <c r="A70" s="17" t="s">
        <v>56</v>
      </c>
      <c r="B70" s="21" t="s">
        <v>96</v>
      </c>
      <c r="C70" s="21" t="s">
        <v>92</v>
      </c>
      <c r="D70" s="26">
        <v>534028.80000000005</v>
      </c>
      <c r="E70" s="26">
        <v>534028.80000000005</v>
      </c>
      <c r="F70" s="26">
        <f t="shared" si="4"/>
        <v>0</v>
      </c>
      <c r="G70" s="26">
        <v>519096.6</v>
      </c>
      <c r="H70" s="26">
        <f t="shared" si="2"/>
        <v>97.203858668296533</v>
      </c>
      <c r="I70" s="26">
        <f t="shared" si="3"/>
        <v>-14932.20000000007</v>
      </c>
    </row>
    <row r="71" spans="1:9" x14ac:dyDescent="0.2">
      <c r="A71" s="15" t="s">
        <v>57</v>
      </c>
      <c r="B71" s="20" t="s">
        <v>97</v>
      </c>
      <c r="C71" s="20" t="s">
        <v>99</v>
      </c>
      <c r="D71" s="24">
        <f>SUM(D72:D74)</f>
        <v>1796077</v>
      </c>
      <c r="E71" s="24">
        <f>SUM(E72:E74)</f>
        <v>1796077</v>
      </c>
      <c r="F71" s="24">
        <f t="shared" si="4"/>
        <v>0</v>
      </c>
      <c r="G71" s="24">
        <f>SUM(G72:G74)</f>
        <v>1792479.2999999998</v>
      </c>
      <c r="H71" s="24">
        <f t="shared" ref="H71:H83" si="5">G71/E71*100</f>
        <v>99.79969121591111</v>
      </c>
      <c r="I71" s="24">
        <f t="shared" ref="I71:I83" si="6">G71-E71</f>
        <v>-3597.7000000001863</v>
      </c>
    </row>
    <row r="72" spans="1:9" s="4" customFormat="1" x14ac:dyDescent="0.2">
      <c r="A72" s="17" t="s">
        <v>58</v>
      </c>
      <c r="B72" s="21" t="s">
        <v>97</v>
      </c>
      <c r="C72" s="21" t="s">
        <v>87</v>
      </c>
      <c r="D72" s="26">
        <v>19356.900000000001</v>
      </c>
      <c r="E72" s="26">
        <v>19356.900000000001</v>
      </c>
      <c r="F72" s="26">
        <f t="shared" si="4"/>
        <v>0</v>
      </c>
      <c r="G72" s="26">
        <v>19356.900000000001</v>
      </c>
      <c r="H72" s="26">
        <f t="shared" si="5"/>
        <v>100</v>
      </c>
      <c r="I72" s="26">
        <f t="shared" si="6"/>
        <v>0</v>
      </c>
    </row>
    <row r="73" spans="1:9" x14ac:dyDescent="0.2">
      <c r="A73" s="17" t="s">
        <v>59</v>
      </c>
      <c r="B73" s="21" t="s">
        <v>97</v>
      </c>
      <c r="C73" s="21" t="s">
        <v>88</v>
      </c>
      <c r="D73" s="26">
        <v>1312710.3</v>
      </c>
      <c r="E73" s="26">
        <v>1312010.3</v>
      </c>
      <c r="F73" s="26">
        <f t="shared" ref="F73:F83" si="7">E73-D73</f>
        <v>-700</v>
      </c>
      <c r="G73" s="26">
        <v>1308744.5</v>
      </c>
      <c r="H73" s="26">
        <f t="shared" si="5"/>
        <v>99.751084271213415</v>
      </c>
      <c r="I73" s="26">
        <f t="shared" si="6"/>
        <v>-3265.8000000000466</v>
      </c>
    </row>
    <row r="74" spans="1:9" x14ac:dyDescent="0.2">
      <c r="A74" s="17" t="s">
        <v>60</v>
      </c>
      <c r="B74" s="21" t="s">
        <v>97</v>
      </c>
      <c r="C74" s="21" t="s">
        <v>89</v>
      </c>
      <c r="D74" s="26">
        <v>464009.8</v>
      </c>
      <c r="E74" s="26">
        <v>464709.8</v>
      </c>
      <c r="F74" s="26">
        <f t="shared" si="7"/>
        <v>700</v>
      </c>
      <c r="G74" s="26">
        <v>464377.9</v>
      </c>
      <c r="H74" s="26">
        <f t="shared" si="5"/>
        <v>99.928579083118123</v>
      </c>
      <c r="I74" s="26">
        <f t="shared" si="6"/>
        <v>-331.89999999996508</v>
      </c>
    </row>
    <row r="75" spans="1:9" x14ac:dyDescent="0.2">
      <c r="A75" s="15" t="s">
        <v>61</v>
      </c>
      <c r="B75" s="20" t="s">
        <v>98</v>
      </c>
      <c r="C75" s="20" t="s">
        <v>99</v>
      </c>
      <c r="D75" s="24">
        <f>SUM(D76:D77)</f>
        <v>200825.1</v>
      </c>
      <c r="E75" s="24">
        <f>SUM(E76:E77)</f>
        <v>200825.1</v>
      </c>
      <c r="F75" s="24">
        <f t="shared" si="7"/>
        <v>0</v>
      </c>
      <c r="G75" s="24">
        <f>SUM(G76:G77)</f>
        <v>200768.6</v>
      </c>
      <c r="H75" s="24">
        <f t="shared" si="5"/>
        <v>99.971866066542475</v>
      </c>
      <c r="I75" s="24">
        <f t="shared" si="6"/>
        <v>-56.5</v>
      </c>
    </row>
    <row r="76" spans="1:9" x14ac:dyDescent="0.2">
      <c r="A76" s="17" t="s">
        <v>62</v>
      </c>
      <c r="B76" s="21" t="s">
        <v>98</v>
      </c>
      <c r="C76" s="21" t="s">
        <v>87</v>
      </c>
      <c r="D76" s="26">
        <v>151594.5</v>
      </c>
      <c r="E76" s="26">
        <v>151594.5</v>
      </c>
      <c r="F76" s="26">
        <f t="shared" si="7"/>
        <v>0</v>
      </c>
      <c r="G76" s="26">
        <v>151594.5</v>
      </c>
      <c r="H76" s="26">
        <f t="shared" si="5"/>
        <v>100</v>
      </c>
      <c r="I76" s="26">
        <f t="shared" si="6"/>
        <v>0</v>
      </c>
    </row>
    <row r="77" spans="1:9" x14ac:dyDescent="0.2">
      <c r="A77" s="17" t="s">
        <v>63</v>
      </c>
      <c r="B77" s="21" t="s">
        <v>98</v>
      </c>
      <c r="C77" s="21" t="s">
        <v>88</v>
      </c>
      <c r="D77" s="26">
        <v>49230.6</v>
      </c>
      <c r="E77" s="26">
        <v>49230.6</v>
      </c>
      <c r="F77" s="26">
        <f t="shared" si="7"/>
        <v>0</v>
      </c>
      <c r="G77" s="26">
        <v>49174.1</v>
      </c>
      <c r="H77" s="26">
        <f t="shared" si="5"/>
        <v>99.885233980491805</v>
      </c>
      <c r="I77" s="26">
        <f t="shared" si="6"/>
        <v>-56.5</v>
      </c>
    </row>
    <row r="78" spans="1:9" ht="25.5" x14ac:dyDescent="0.2">
      <c r="A78" s="15" t="s">
        <v>64</v>
      </c>
      <c r="B78" s="20" t="s">
        <v>100</v>
      </c>
      <c r="C78" s="20" t="s">
        <v>99</v>
      </c>
      <c r="D78" s="24">
        <f>D79</f>
        <v>17052</v>
      </c>
      <c r="E78" s="24">
        <f>E79</f>
        <v>17052</v>
      </c>
      <c r="F78" s="24">
        <f t="shared" si="7"/>
        <v>0</v>
      </c>
      <c r="G78" s="24">
        <f>G79</f>
        <v>17036.8</v>
      </c>
      <c r="H78" s="24">
        <f t="shared" si="5"/>
        <v>99.910860896082568</v>
      </c>
      <c r="I78" s="24">
        <f t="shared" si="6"/>
        <v>-15.200000000000728</v>
      </c>
    </row>
    <row r="79" spans="1:9" ht="25.5" x14ac:dyDescent="0.2">
      <c r="A79" s="17" t="s">
        <v>65</v>
      </c>
      <c r="B79" s="21" t="s">
        <v>100</v>
      </c>
      <c r="C79" s="21" t="s">
        <v>87</v>
      </c>
      <c r="D79" s="26">
        <v>17052</v>
      </c>
      <c r="E79" s="26">
        <v>17052</v>
      </c>
      <c r="F79" s="26">
        <f t="shared" si="7"/>
        <v>0</v>
      </c>
      <c r="G79" s="26">
        <v>17036.8</v>
      </c>
      <c r="H79" s="26">
        <f t="shared" si="5"/>
        <v>99.910860896082568</v>
      </c>
      <c r="I79" s="26">
        <f t="shared" si="6"/>
        <v>-15.200000000000728</v>
      </c>
    </row>
    <row r="80" spans="1:9" ht="51" x14ac:dyDescent="0.2">
      <c r="A80" s="15" t="s">
        <v>66</v>
      </c>
      <c r="B80" s="20" t="s">
        <v>101</v>
      </c>
      <c r="C80" s="20" t="s">
        <v>99</v>
      </c>
      <c r="D80" s="24">
        <f>SUM(D81:D83)</f>
        <v>4170902.6</v>
      </c>
      <c r="E80" s="24">
        <f>SUM(E81:E83)</f>
        <v>4322087.0999999996</v>
      </c>
      <c r="F80" s="24">
        <f t="shared" si="7"/>
        <v>151184.49999999953</v>
      </c>
      <c r="G80" s="24">
        <f>SUM(G81:G83)</f>
        <v>4277518.9000000004</v>
      </c>
      <c r="H80" s="24">
        <f t="shared" si="5"/>
        <v>98.968826889212863</v>
      </c>
      <c r="I80" s="24">
        <f t="shared" si="6"/>
        <v>-44568.199999999255</v>
      </c>
    </row>
    <row r="81" spans="1:9" ht="38.25" x14ac:dyDescent="0.2">
      <c r="A81" s="17" t="s">
        <v>67</v>
      </c>
      <c r="B81" s="21" t="s">
        <v>101</v>
      </c>
      <c r="C81" s="21" t="s">
        <v>87</v>
      </c>
      <c r="D81" s="26">
        <v>680808.3</v>
      </c>
      <c r="E81" s="26">
        <v>680808.3</v>
      </c>
      <c r="F81" s="26">
        <f t="shared" si="7"/>
        <v>0</v>
      </c>
      <c r="G81" s="26">
        <v>680808.3</v>
      </c>
      <c r="H81" s="26">
        <f t="shared" si="5"/>
        <v>100</v>
      </c>
      <c r="I81" s="26">
        <f t="shared" si="6"/>
        <v>0</v>
      </c>
    </row>
    <row r="82" spans="1:9" x14ac:dyDescent="0.2">
      <c r="A82" s="17" t="s">
        <v>68</v>
      </c>
      <c r="B82" s="21" t="s">
        <v>101</v>
      </c>
      <c r="C82" s="21" t="s">
        <v>88</v>
      </c>
      <c r="D82" s="26">
        <v>640584.30000000005</v>
      </c>
      <c r="E82" s="26">
        <v>640584.30000000005</v>
      </c>
      <c r="F82" s="26">
        <f t="shared" si="7"/>
        <v>0</v>
      </c>
      <c r="G82" s="26">
        <v>617870.6</v>
      </c>
      <c r="H82" s="26">
        <f t="shared" si="5"/>
        <v>96.454221559910209</v>
      </c>
      <c r="I82" s="26">
        <f t="shared" si="6"/>
        <v>-22713.70000000007</v>
      </c>
    </row>
    <row r="83" spans="1:9" x14ac:dyDescent="0.2">
      <c r="A83" s="17" t="s">
        <v>69</v>
      </c>
      <c r="B83" s="21" t="s">
        <v>101</v>
      </c>
      <c r="C83" s="21" t="s">
        <v>89</v>
      </c>
      <c r="D83" s="26">
        <v>2849510</v>
      </c>
      <c r="E83" s="26">
        <v>3000694.5</v>
      </c>
      <c r="F83" s="26">
        <f t="shared" si="7"/>
        <v>151184.5</v>
      </c>
      <c r="G83" s="26">
        <v>2978840</v>
      </c>
      <c r="H83" s="26">
        <f t="shared" si="5"/>
        <v>99.271685271526309</v>
      </c>
      <c r="I83" s="26">
        <f t="shared" si="6"/>
        <v>-21854.5</v>
      </c>
    </row>
  </sheetData>
  <mergeCells count="2">
    <mergeCell ref="A2:I2"/>
    <mergeCell ref="E1:I1"/>
  </mergeCells>
  <pageMargins left="0.78740157480314965" right="0.39370078740157483" top="0.78740157480314965" bottom="0.78740157480314965" header="0.11811023622047245" footer="0.11811023622047245"/>
  <pageSetup paperSize="9" scale="95" fitToHeight="0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2018</vt:lpstr>
      <vt:lpstr>'2018'!SIGN</vt:lpstr>
      <vt:lpstr>'2018'!Заголовки_для_печати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2019-02-26T14:36:17Z</cp:lastPrinted>
  <dcterms:created xsi:type="dcterms:W3CDTF">2002-03-11T10:22:12Z</dcterms:created>
  <dcterms:modified xsi:type="dcterms:W3CDTF">2019-02-26T14:54:11Z</dcterms:modified>
</cp:coreProperties>
</file>