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0" windowWidth="19440" windowHeight="12015"/>
  </bookViews>
  <sheets>
    <sheet name="расчет 2019" sheetId="6" r:id="rId1"/>
    <sheet name="расчет 2020" sheetId="8" r:id="rId2"/>
    <sheet name="расчет 2021" sheetId="10" r:id="rId3"/>
  </sheets>
  <calcPr calcId="145621"/>
</workbook>
</file>

<file path=xl/calcChain.xml><?xml version="1.0" encoding="utf-8"?>
<calcChain xmlns="http://schemas.openxmlformats.org/spreadsheetml/2006/main">
  <c r="H9" i="8" l="1"/>
  <c r="H7" i="8"/>
  <c r="K8" i="10"/>
  <c r="K7" i="10"/>
  <c r="K6" i="10"/>
  <c r="K5" i="10"/>
  <c r="H9" i="10" l="1"/>
  <c r="I7" i="10"/>
  <c r="H10" i="6" l="1"/>
  <c r="I12" i="6" l="1"/>
  <c r="H10" i="8" l="1"/>
  <c r="I9" i="8"/>
  <c r="H8" i="8"/>
  <c r="H13" i="6"/>
  <c r="H12" i="6"/>
  <c r="H11" i="6"/>
  <c r="H11" i="8" l="1"/>
  <c r="H14" i="6"/>
</calcChain>
</file>

<file path=xl/sharedStrings.xml><?xml version="1.0" encoding="utf-8"?>
<sst xmlns="http://schemas.openxmlformats.org/spreadsheetml/2006/main" count="66" uniqueCount="26">
  <si>
    <t>№</t>
  </si>
  <si>
    <t>Наименование муниципального образования</t>
  </si>
  <si>
    <t>Расчет</t>
  </si>
  <si>
    <t>РБОi</t>
  </si>
  <si>
    <t>РБОср</t>
  </si>
  <si>
    <t>Общий объем расходов, тыс. руб.</t>
  </si>
  <si>
    <t>ДСб, %</t>
  </si>
  <si>
    <t>Бокситогорский муниципальный район</t>
  </si>
  <si>
    <t>Лодейнопольский муниципальный район</t>
  </si>
  <si>
    <t>Итого</t>
  </si>
  <si>
    <t>Минимальная для софинансирования</t>
  </si>
  <si>
    <t xml:space="preserve">ДСб - базовый процент (доля) финансирования за счет средств бюджета муниципального образования обязательств, на исполнение которых предоставляются субсидии;
РБОi - расчетная бюджетная обеспеченность i-го муниципального образования после выравнивания;
РБОср - средняя расчетная бюджетная обеспеченность муниципальных образований после выравнивания.
</t>
  </si>
  <si>
    <t xml:space="preserve">Расчет размера 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
на 2019 год </t>
  </si>
  <si>
    <t xml:space="preserve">Расчет размера 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
на 2020 год </t>
  </si>
  <si>
    <t>Подпорожский муниципальный район</t>
  </si>
  <si>
    <t>Кингисепский муниципальный район</t>
  </si>
  <si>
    <t>Объем субсидии, тыс. руб. факт</t>
  </si>
  <si>
    <t>Объем субсидии, тыс. руб. расчет</t>
  </si>
  <si>
    <t>Объем софинансирования, тыс. руб. факт</t>
  </si>
  <si>
    <t>Ко-во баллов</t>
  </si>
  <si>
    <t xml:space="preserve">Расчет размера 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
на 2021 год </t>
  </si>
  <si>
    <t xml:space="preserve">Субсидия распределена на 2019 год областным законом Ленинградской области от 21.12.2017 N 82-оз (ред. от 17.07.2018) "Об областном бюджете Ленинградской области на 2018 год и на плановый период 2019 и 2020 годов" </t>
  </si>
  <si>
    <t>*По рейтингу последнее место, поэтому предоставляемый объем субсидии равен остатку от всей суммы</t>
  </si>
  <si>
    <t>*4</t>
  </si>
  <si>
    <t xml:space="preserve">Субсидия распределена на 2020 год областным законом Ленинградской области от 21.12.2017 N 82-оз (ред. от 17.07.2018) "Об областном бюджете Ленинградской области на 2018 год и на плановый период 2019 и 2020 годов" </t>
  </si>
  <si>
    <t>Приложение 61 к пояснительной записке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</si>
</sst>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\ _₽_-;\-* #,##0\ _₽_-;_-* &quot;-&quot;??\ _₽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top"/>
    </xf>
    <xf numFmtId="0" fontId="2" fillId="0" borderId="1" xfId="0" applyFont="1" applyBorder="1"/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/>
    <xf numFmtId="43" fontId="3" fillId="0" borderId="1" xfId="0" applyNumberFormat="1" applyFont="1" applyBorder="1" applyAlignment="1">
      <alignment horizontal="center" vertical="center"/>
    </xf>
    <xf numFmtId="0" fontId="5" fillId="0" borderId="1" xfId="3" applyFont="1" applyFill="1" applyBorder="1"/>
    <xf numFmtId="0" fontId="5" fillId="0" borderId="1" xfId="3" applyFont="1" applyFill="1" applyBorder="1" applyAlignment="1">
      <alignment horizontal="center" vertical="center"/>
    </xf>
    <xf numFmtId="0" fontId="0" fillId="0" borderId="0" xfId="0"/>
    <xf numFmtId="43" fontId="0" fillId="0" borderId="0" xfId="1" applyNumberFormat="1" applyFont="1"/>
    <xf numFmtId="10" fontId="0" fillId="0" borderId="0" xfId="0" applyNumberFormat="1"/>
    <xf numFmtId="43" fontId="0" fillId="0" borderId="0" xfId="0" applyNumberFormat="1"/>
    <xf numFmtId="9" fontId="2" fillId="0" borderId="1" xfId="2" applyNumberFormat="1" applyFont="1" applyBorder="1" applyAlignment="1">
      <alignment horizontal="center"/>
    </xf>
    <xf numFmtId="43" fontId="2" fillId="2" borderId="1" xfId="0" applyNumberFormat="1" applyFont="1" applyFill="1" applyBorder="1" applyAlignment="1">
      <alignment horizontal="center" vertical="center"/>
    </xf>
    <xf numFmtId="43" fontId="2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/>
    </xf>
    <xf numFmtId="2" fontId="2" fillId="0" borderId="1" xfId="0" applyNumberFormat="1" applyFont="1" applyBorder="1"/>
    <xf numFmtId="43" fontId="3" fillId="2" borderId="1" xfId="0" applyNumberFormat="1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top"/>
    </xf>
    <xf numFmtId="43" fontId="2" fillId="0" borderId="1" xfId="1" applyFont="1" applyBorder="1" applyAlignment="1">
      <alignment horizontal="center" vertical="top"/>
    </xf>
    <xf numFmtId="9" fontId="2" fillId="0" borderId="1" xfId="2" applyNumberFormat="1" applyFont="1" applyBorder="1" applyAlignment="1">
      <alignment horizontal="center" vertical="top"/>
    </xf>
    <xf numFmtId="43" fontId="2" fillId="0" borderId="1" xfId="0" applyNumberFormat="1" applyFont="1" applyBorder="1" applyAlignment="1">
      <alignment horizontal="center" vertical="top"/>
    </xf>
    <xf numFmtId="43" fontId="2" fillId="2" borderId="1" xfId="0" applyNumberFormat="1" applyFont="1" applyFill="1" applyBorder="1" applyAlignment="1">
      <alignment horizontal="center" vertical="top"/>
    </xf>
    <xf numFmtId="0" fontId="0" fillId="0" borderId="0" xfId="0" applyFill="1"/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top"/>
    </xf>
    <xf numFmtId="165" fontId="2" fillId="0" borderId="0" xfId="0" applyNumberFormat="1" applyFont="1" applyBorder="1" applyAlignment="1">
      <alignment horizontal="center"/>
    </xf>
    <xf numFmtId="0" fontId="2" fillId="0" borderId="0" xfId="0" applyFont="1" applyFill="1"/>
    <xf numFmtId="2" fontId="2" fillId="0" borderId="1" xfId="0" applyNumberFormat="1" applyFont="1" applyFill="1" applyBorder="1"/>
    <xf numFmtId="2" fontId="2" fillId="0" borderId="1" xfId="0" applyNumberFormat="1" applyFont="1" applyBorder="1" applyAlignment="1">
      <alignment vertical="top"/>
    </xf>
    <xf numFmtId="165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0" fillId="0" borderId="0" xfId="0" applyAlignment="1">
      <alignment horizontal="right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</cellXfs>
  <cellStyles count="5">
    <cellStyle name="Обычный" xfId="0" builtinId="0"/>
    <cellStyle name="Обычный 2" xfId="3"/>
    <cellStyle name="Процентный" xfId="2" builtinId="5"/>
    <cellStyle name="Финансовый" xfId="1" builtin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tabSelected="1" view="pageBreakPreview" zoomScaleNormal="100" zoomScaleSheetLayoutView="100" workbookViewId="0">
      <selection activeCell="K4" sqref="K4"/>
    </sheetView>
  </sheetViews>
  <sheetFormatPr defaultRowHeight="15" x14ac:dyDescent="0.25"/>
  <cols>
    <col min="2" max="2" width="46.42578125" bestFit="1" customWidth="1"/>
    <col min="3" max="3" width="19.42578125" customWidth="1"/>
    <col min="4" max="4" width="20.85546875" customWidth="1"/>
    <col min="5" max="5" width="8.42578125" customWidth="1"/>
    <col min="6" max="6" width="8" customWidth="1"/>
    <col min="7" max="7" width="7.5703125" customWidth="1"/>
    <col min="8" max="8" width="19.42578125" customWidth="1"/>
    <col min="9" max="9" width="16.7109375" customWidth="1"/>
    <col min="10" max="10" width="10.7109375" style="11" bestFit="1" customWidth="1"/>
    <col min="11" max="11" width="9.140625" style="11"/>
  </cols>
  <sheetData>
    <row r="1" spans="1:13" s="11" customFormat="1" x14ac:dyDescent="0.25">
      <c r="L1" s="36" t="s">
        <v>25</v>
      </c>
    </row>
    <row r="2" spans="1:13" s="11" customFormat="1" x14ac:dyDescent="0.25">
      <c r="L2" s="36"/>
    </row>
    <row r="3" spans="1:13" s="11" customFormat="1" ht="39.75" customHeight="1" x14ac:dyDescent="0.25">
      <c r="A3" s="37" t="s">
        <v>21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1"/>
      <c r="M3" s="1"/>
    </row>
    <row r="4" spans="1:13" s="11" customFormat="1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s="11" customFormat="1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s="1" customFormat="1" ht="52.5" customHeight="1" x14ac:dyDescent="0.25">
      <c r="A6" s="42" t="s">
        <v>12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5.75" customHeight="1" x14ac:dyDescent="0.25">
      <c r="A8" s="41" t="s">
        <v>0</v>
      </c>
      <c r="B8" s="38" t="s">
        <v>1</v>
      </c>
      <c r="C8" s="38" t="s">
        <v>5</v>
      </c>
      <c r="D8" s="38" t="s">
        <v>10</v>
      </c>
      <c r="E8" s="41" t="s">
        <v>2</v>
      </c>
      <c r="F8" s="41"/>
      <c r="G8" s="41"/>
      <c r="H8" s="38" t="s">
        <v>17</v>
      </c>
      <c r="I8" s="39" t="s">
        <v>16</v>
      </c>
      <c r="J8" s="38" t="s">
        <v>18</v>
      </c>
      <c r="K8" s="38" t="s">
        <v>19</v>
      </c>
      <c r="L8" s="1"/>
      <c r="M8" s="1"/>
    </row>
    <row r="9" spans="1:13" ht="33.75" customHeight="1" x14ac:dyDescent="0.25">
      <c r="A9" s="41"/>
      <c r="B9" s="38"/>
      <c r="C9" s="38"/>
      <c r="D9" s="38"/>
      <c r="E9" s="2" t="s">
        <v>6</v>
      </c>
      <c r="F9" s="2" t="s">
        <v>3</v>
      </c>
      <c r="G9" s="2" t="s">
        <v>4</v>
      </c>
      <c r="H9" s="38"/>
      <c r="I9" s="39"/>
      <c r="J9" s="38"/>
      <c r="K9" s="38"/>
      <c r="L9" s="1"/>
      <c r="M9" s="1"/>
    </row>
    <row r="10" spans="1:13" ht="15.75" x14ac:dyDescent="0.25">
      <c r="A10" s="5">
        <v>1</v>
      </c>
      <c r="B10" s="3" t="s">
        <v>7</v>
      </c>
      <c r="C10" s="4">
        <v>6380</v>
      </c>
      <c r="D10" s="15">
        <v>0.16</v>
      </c>
      <c r="E10" s="5">
        <v>10</v>
      </c>
      <c r="F10" s="5">
        <v>1.492</v>
      </c>
      <c r="G10" s="5">
        <v>1.5129999999999999</v>
      </c>
      <c r="H10" s="6">
        <f>C10*(1-D10)</f>
        <v>5359.2</v>
      </c>
      <c r="I10" s="16">
        <v>5359.2</v>
      </c>
      <c r="J10" s="6">
        <v>880</v>
      </c>
      <c r="K10" s="20">
        <v>36.831694186287969</v>
      </c>
      <c r="L10" s="34">
        <v>1</v>
      </c>
      <c r="M10" s="35"/>
    </row>
    <row r="11" spans="1:13" ht="15.75" x14ac:dyDescent="0.25">
      <c r="A11" s="5">
        <v>2</v>
      </c>
      <c r="B11" s="3" t="s">
        <v>8</v>
      </c>
      <c r="C11" s="4">
        <v>1320</v>
      </c>
      <c r="D11" s="15">
        <v>0.1</v>
      </c>
      <c r="E11" s="5">
        <v>10</v>
      </c>
      <c r="F11" s="5">
        <v>1.492</v>
      </c>
      <c r="G11" s="5">
        <v>1.5129999999999999</v>
      </c>
      <c r="H11" s="6">
        <f t="shared" ref="H11:H13" si="0">C11*(1-D11)</f>
        <v>1188</v>
      </c>
      <c r="I11" s="16">
        <v>1188</v>
      </c>
      <c r="J11" s="6">
        <v>120</v>
      </c>
      <c r="K11" s="20">
        <v>32.047270533610529</v>
      </c>
      <c r="L11" s="34">
        <v>2</v>
      </c>
      <c r="M11" s="35"/>
    </row>
    <row r="12" spans="1:13" ht="15.75" x14ac:dyDescent="0.25">
      <c r="A12" s="10">
        <v>3</v>
      </c>
      <c r="B12" s="3" t="s">
        <v>14</v>
      </c>
      <c r="C12" s="4">
        <v>1100</v>
      </c>
      <c r="D12" s="15">
        <v>0.1</v>
      </c>
      <c r="E12" s="5">
        <v>10</v>
      </c>
      <c r="F12" s="5">
        <v>1.492</v>
      </c>
      <c r="G12" s="5">
        <v>1.5129999999999999</v>
      </c>
      <c r="H12" s="17">
        <f t="shared" si="0"/>
        <v>990</v>
      </c>
      <c r="I12" s="16">
        <f>I14-I10-I11-I13</f>
        <v>967.80000000000018</v>
      </c>
      <c r="J12" s="17">
        <v>100</v>
      </c>
      <c r="K12" s="20">
        <v>9.9667449575790954</v>
      </c>
      <c r="L12" s="34" t="s">
        <v>23</v>
      </c>
      <c r="M12" s="35"/>
    </row>
    <row r="13" spans="1:13" ht="15.75" x14ac:dyDescent="0.25">
      <c r="A13" s="10">
        <v>4</v>
      </c>
      <c r="B13" s="9" t="s">
        <v>15</v>
      </c>
      <c r="C13" s="4">
        <v>1650</v>
      </c>
      <c r="D13" s="15">
        <v>0.1</v>
      </c>
      <c r="E13" s="5">
        <v>10</v>
      </c>
      <c r="F13" s="5">
        <v>1.492</v>
      </c>
      <c r="G13" s="5">
        <v>1.5129999999999999</v>
      </c>
      <c r="H13" s="6">
        <f t="shared" si="0"/>
        <v>1485</v>
      </c>
      <c r="I13" s="16">
        <v>1485</v>
      </c>
      <c r="J13" s="6">
        <v>150</v>
      </c>
      <c r="K13" s="20">
        <v>23</v>
      </c>
      <c r="L13" s="34">
        <v>3</v>
      </c>
      <c r="M13" s="35"/>
    </row>
    <row r="14" spans="1:13" ht="15.75" x14ac:dyDescent="0.25">
      <c r="A14" s="3"/>
      <c r="B14" s="7" t="s">
        <v>9</v>
      </c>
      <c r="C14" s="3"/>
      <c r="D14" s="3"/>
      <c r="E14" s="3"/>
      <c r="F14" s="3"/>
      <c r="G14" s="3"/>
      <c r="H14" s="8">
        <f>H10+H11+H13+H12</f>
        <v>9022.2000000000007</v>
      </c>
      <c r="I14" s="21">
        <v>9000</v>
      </c>
      <c r="J14" s="8"/>
      <c r="K14" s="8"/>
      <c r="L14" s="1"/>
      <c r="M14" s="1"/>
    </row>
    <row r="15" spans="1:1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94.5" customHeight="1" x14ac:dyDescent="0.25">
      <c r="A16" s="1"/>
      <c r="B16" s="40" t="s">
        <v>11</v>
      </c>
      <c r="C16" s="40"/>
      <c r="D16" s="40"/>
      <c r="E16" s="40"/>
      <c r="F16" s="40"/>
      <c r="G16" s="40"/>
      <c r="H16" s="40"/>
      <c r="I16" s="1"/>
      <c r="J16" s="1"/>
      <c r="K16" s="1"/>
      <c r="L16" s="1"/>
      <c r="M16" s="1"/>
    </row>
    <row r="17" spans="1:13" s="27" customFormat="1" ht="15.75" x14ac:dyDescent="0.25">
      <c r="A17" s="31"/>
      <c r="B17" s="31" t="s">
        <v>22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9" spans="1:13" x14ac:dyDescent="0.25">
      <c r="D19" s="13"/>
      <c r="E19" s="13"/>
      <c r="H19" s="12"/>
    </row>
    <row r="20" spans="1:13" x14ac:dyDescent="0.25">
      <c r="D20" s="13"/>
      <c r="E20" s="13"/>
      <c r="H20" s="12"/>
      <c r="I20" s="14"/>
    </row>
    <row r="21" spans="1:13" x14ac:dyDescent="0.25">
      <c r="D21" s="13"/>
      <c r="E21" s="13"/>
      <c r="H21" s="12"/>
      <c r="I21" s="14"/>
    </row>
    <row r="22" spans="1:13" x14ac:dyDescent="0.25">
      <c r="D22" s="13"/>
      <c r="E22" s="13"/>
      <c r="H22" s="12"/>
      <c r="I22" s="14"/>
    </row>
    <row r="23" spans="1:13" x14ac:dyDescent="0.25">
      <c r="D23" s="13"/>
      <c r="H23" s="12"/>
      <c r="I23" s="14"/>
    </row>
    <row r="24" spans="1:13" x14ac:dyDescent="0.25">
      <c r="D24" s="13"/>
      <c r="H24" s="14"/>
      <c r="I24" s="18"/>
    </row>
  </sheetData>
  <mergeCells count="12">
    <mergeCell ref="A3:K3"/>
    <mergeCell ref="J8:J9"/>
    <mergeCell ref="K8:K9"/>
    <mergeCell ref="I8:I9"/>
    <mergeCell ref="B16:H16"/>
    <mergeCell ref="A8:A9"/>
    <mergeCell ref="B8:B9"/>
    <mergeCell ref="C8:C9"/>
    <mergeCell ref="D8:D9"/>
    <mergeCell ref="E8:G8"/>
    <mergeCell ref="H8:H9"/>
    <mergeCell ref="A6:K6"/>
  </mergeCells>
  <pageMargins left="0.11811023622047245" right="0.31496062992125984" top="0.35433070866141736" bottom="0.35433070866141736" header="0.31496062992125984" footer="0.31496062992125984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workbookViewId="0">
      <selection activeCell="H10" sqref="H10"/>
    </sheetView>
  </sheetViews>
  <sheetFormatPr defaultRowHeight="15" x14ac:dyDescent="0.25"/>
  <cols>
    <col min="2" max="2" width="46.42578125" bestFit="1" customWidth="1"/>
    <col min="3" max="3" width="19.42578125" customWidth="1"/>
    <col min="4" max="4" width="20.85546875" customWidth="1"/>
    <col min="5" max="5" width="8.42578125" customWidth="1"/>
    <col min="6" max="6" width="8" customWidth="1"/>
    <col min="7" max="7" width="7.5703125" customWidth="1"/>
    <col min="8" max="8" width="18.5703125" customWidth="1"/>
    <col min="9" max="9" width="17.5703125" customWidth="1"/>
    <col min="10" max="10" width="10.7109375" style="11" bestFit="1" customWidth="1"/>
    <col min="11" max="11" width="9.140625" style="11"/>
  </cols>
  <sheetData>
    <row r="1" spans="1:12" s="1" customFormat="1" ht="52.5" customHeight="1" x14ac:dyDescent="0.25">
      <c r="A1" s="37" t="s">
        <v>24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2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50.25" customHeight="1" x14ac:dyDescent="0.25">
      <c r="A3" s="42" t="s">
        <v>13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1"/>
    </row>
    <row r="4" spans="1:12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.75" x14ac:dyDescent="0.25">
      <c r="A5" s="41" t="s">
        <v>0</v>
      </c>
      <c r="B5" s="38" t="s">
        <v>1</v>
      </c>
      <c r="C5" s="38" t="s">
        <v>5</v>
      </c>
      <c r="D5" s="38" t="s">
        <v>10</v>
      </c>
      <c r="E5" s="41" t="s">
        <v>2</v>
      </c>
      <c r="F5" s="41"/>
      <c r="G5" s="41"/>
      <c r="H5" s="38" t="s">
        <v>17</v>
      </c>
      <c r="I5" s="39" t="s">
        <v>16</v>
      </c>
      <c r="J5" s="38" t="s">
        <v>18</v>
      </c>
      <c r="K5" s="38" t="s">
        <v>19</v>
      </c>
      <c r="L5" s="1"/>
    </row>
    <row r="6" spans="1:12" ht="15.75" x14ac:dyDescent="0.25">
      <c r="A6" s="41"/>
      <c r="B6" s="38"/>
      <c r="C6" s="38"/>
      <c r="D6" s="38"/>
      <c r="E6" s="2" t="s">
        <v>6</v>
      </c>
      <c r="F6" s="2" t="s">
        <v>3</v>
      </c>
      <c r="G6" s="2" t="s">
        <v>4</v>
      </c>
      <c r="H6" s="38"/>
      <c r="I6" s="39"/>
      <c r="J6" s="38"/>
      <c r="K6" s="38"/>
      <c r="L6" s="1"/>
    </row>
    <row r="7" spans="1:12" ht="15.75" x14ac:dyDescent="0.25">
      <c r="A7" s="3">
        <v>1</v>
      </c>
      <c r="B7" s="3" t="s">
        <v>7</v>
      </c>
      <c r="C7" s="4">
        <v>6380</v>
      </c>
      <c r="D7" s="15">
        <v>0.16</v>
      </c>
      <c r="E7" s="5">
        <v>10</v>
      </c>
      <c r="F7" s="5">
        <v>1.492</v>
      </c>
      <c r="G7" s="5">
        <v>1.5129999999999999</v>
      </c>
      <c r="H7" s="6">
        <f>C7*(1-D7)</f>
        <v>5359.2</v>
      </c>
      <c r="I7" s="16">
        <v>5359.2</v>
      </c>
      <c r="J7" s="6">
        <v>880</v>
      </c>
      <c r="K7" s="20">
        <v>36.831694186287969</v>
      </c>
      <c r="L7" s="28">
        <v>1</v>
      </c>
    </row>
    <row r="8" spans="1:12" ht="15.75" x14ac:dyDescent="0.25">
      <c r="A8" s="5">
        <v>2</v>
      </c>
      <c r="B8" s="3" t="s">
        <v>8</v>
      </c>
      <c r="C8" s="4">
        <v>1320</v>
      </c>
      <c r="D8" s="15">
        <v>0.1</v>
      </c>
      <c r="E8" s="5">
        <v>10</v>
      </c>
      <c r="F8" s="5">
        <v>1.492</v>
      </c>
      <c r="G8" s="5">
        <v>1.5129999999999999</v>
      </c>
      <c r="H8" s="6">
        <f t="shared" ref="H8:H10" si="0">C8*(1-D8)</f>
        <v>1188</v>
      </c>
      <c r="I8" s="16">
        <v>1188</v>
      </c>
      <c r="J8" s="6">
        <v>120</v>
      </c>
      <c r="K8" s="20">
        <v>32.047270533610529</v>
      </c>
      <c r="L8" s="28">
        <v>2</v>
      </c>
    </row>
    <row r="9" spans="1:12" ht="15.75" x14ac:dyDescent="0.25">
      <c r="A9" s="10">
        <v>3</v>
      </c>
      <c r="B9" s="3" t="s">
        <v>14</v>
      </c>
      <c r="C9" s="4">
        <v>1100</v>
      </c>
      <c r="D9" s="15">
        <v>0.1</v>
      </c>
      <c r="E9" s="5">
        <v>10</v>
      </c>
      <c r="F9" s="5">
        <v>1.492</v>
      </c>
      <c r="G9" s="5">
        <v>1.5129999999999999</v>
      </c>
      <c r="H9" s="17">
        <f>C9*(1-D9)</f>
        <v>990</v>
      </c>
      <c r="I9" s="16">
        <f>I11-I7-I8-I10</f>
        <v>967.80000000000018</v>
      </c>
      <c r="J9" s="17">
        <v>100</v>
      </c>
      <c r="K9" s="20">
        <v>9.9667449575790954</v>
      </c>
      <c r="L9" s="30" t="s">
        <v>23</v>
      </c>
    </row>
    <row r="10" spans="1:12" ht="15.75" x14ac:dyDescent="0.25">
      <c r="A10" s="22">
        <v>4</v>
      </c>
      <c r="B10" s="2" t="s">
        <v>15</v>
      </c>
      <c r="C10" s="23">
        <v>1650</v>
      </c>
      <c r="D10" s="24">
        <v>0.1</v>
      </c>
      <c r="E10" s="19">
        <v>10</v>
      </c>
      <c r="F10" s="19">
        <v>1.492</v>
      </c>
      <c r="G10" s="19">
        <v>1.5129999999999999</v>
      </c>
      <c r="H10" s="25">
        <f t="shared" si="0"/>
        <v>1485</v>
      </c>
      <c r="I10" s="26">
        <v>1485</v>
      </c>
      <c r="J10" s="25">
        <v>150</v>
      </c>
      <c r="K10" s="33">
        <v>23</v>
      </c>
      <c r="L10" s="29">
        <v>3</v>
      </c>
    </row>
    <row r="11" spans="1:12" ht="15.75" x14ac:dyDescent="0.25">
      <c r="A11" s="3"/>
      <c r="B11" s="7" t="s">
        <v>9</v>
      </c>
      <c r="C11" s="3"/>
      <c r="D11" s="3"/>
      <c r="E11" s="3"/>
      <c r="F11" s="3"/>
      <c r="G11" s="3"/>
      <c r="H11" s="8">
        <f>H7+H8+H10+H9</f>
        <v>9022.2000000000007</v>
      </c>
      <c r="I11" s="21">
        <v>9000</v>
      </c>
      <c r="J11" s="8"/>
      <c r="K11" s="8"/>
      <c r="L11" s="1"/>
    </row>
    <row r="12" spans="1:12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5.75" x14ac:dyDescent="0.25">
      <c r="A13" s="1"/>
      <c r="B13" s="40" t="s">
        <v>11</v>
      </c>
      <c r="C13" s="40"/>
      <c r="D13" s="40"/>
      <c r="E13" s="40"/>
      <c r="F13" s="40"/>
      <c r="G13" s="40"/>
      <c r="H13" s="40"/>
      <c r="I13" s="1"/>
      <c r="J13" s="1"/>
      <c r="K13" s="1"/>
      <c r="L13" s="1"/>
    </row>
    <row r="14" spans="1:12" ht="15.75" x14ac:dyDescent="0.25">
      <c r="A14" s="31"/>
      <c r="B14" s="31" t="s">
        <v>22</v>
      </c>
      <c r="C14" s="31"/>
      <c r="D14" s="31"/>
      <c r="E14" s="31"/>
      <c r="F14" s="31"/>
      <c r="G14" s="31"/>
      <c r="H14" s="31"/>
      <c r="I14" s="1"/>
      <c r="J14" s="1"/>
      <c r="K14" s="1"/>
      <c r="L14" s="1"/>
    </row>
    <row r="16" spans="1:12" x14ac:dyDescent="0.25">
      <c r="D16" s="13"/>
      <c r="E16" s="13"/>
      <c r="F16" s="11"/>
      <c r="G16" s="11"/>
      <c r="H16" s="12"/>
      <c r="I16" s="11"/>
    </row>
    <row r="17" spans="4:9" x14ac:dyDescent="0.25">
      <c r="D17" s="13"/>
      <c r="E17" s="13"/>
      <c r="F17" s="11"/>
      <c r="G17" s="11"/>
      <c r="H17" s="12"/>
      <c r="I17" s="14"/>
    </row>
    <row r="18" spans="4:9" x14ac:dyDescent="0.25">
      <c r="D18" s="13"/>
      <c r="E18" s="13"/>
      <c r="F18" s="11"/>
      <c r="G18" s="11"/>
      <c r="H18" s="12"/>
      <c r="I18" s="14"/>
    </row>
    <row r="19" spans="4:9" x14ac:dyDescent="0.25">
      <c r="D19" s="13"/>
      <c r="E19" s="13"/>
      <c r="F19" s="11"/>
      <c r="G19" s="11"/>
      <c r="H19" s="12"/>
      <c r="I19" s="14"/>
    </row>
    <row r="20" spans="4:9" x14ac:dyDescent="0.25">
      <c r="D20" s="13"/>
      <c r="E20" s="11"/>
      <c r="F20" s="11"/>
      <c r="G20" s="11"/>
      <c r="H20" s="12"/>
      <c r="I20" s="14"/>
    </row>
    <row r="21" spans="4:9" x14ac:dyDescent="0.25">
      <c r="D21" s="13"/>
      <c r="E21" s="11"/>
      <c r="F21" s="11"/>
      <c r="G21" s="11"/>
      <c r="H21" s="14"/>
      <c r="I21" s="18"/>
    </row>
  </sheetData>
  <mergeCells count="12">
    <mergeCell ref="B13:H13"/>
    <mergeCell ref="A5:A6"/>
    <mergeCell ref="B5:B6"/>
    <mergeCell ref="C5:C6"/>
    <mergeCell ref="D5:D6"/>
    <mergeCell ref="E5:G5"/>
    <mergeCell ref="H5:H6"/>
    <mergeCell ref="A3:K3"/>
    <mergeCell ref="A1:K1"/>
    <mergeCell ref="J5:J6"/>
    <mergeCell ref="K5:K6"/>
    <mergeCell ref="I5:I6"/>
  </mergeCells>
  <pageMargins left="0.11811023622047244" right="0.31496062992125984" top="0.3543307086614173" bottom="0.3543307086614173" header="0.31496062992125984" footer="0.31496062992125984"/>
  <pageSetup paperSize="9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workbookViewId="0">
      <selection activeCell="J12" sqref="J12"/>
    </sheetView>
  </sheetViews>
  <sheetFormatPr defaultRowHeight="15" x14ac:dyDescent="0.25"/>
  <cols>
    <col min="1" max="1" width="9.140625" style="11"/>
    <col min="2" max="2" width="46.42578125" style="11" bestFit="1" customWidth="1"/>
    <col min="3" max="3" width="19.42578125" style="11" customWidth="1"/>
    <col min="4" max="4" width="20.85546875" style="11" customWidth="1"/>
    <col min="5" max="5" width="8.42578125" style="11" customWidth="1"/>
    <col min="6" max="6" width="8" style="11" customWidth="1"/>
    <col min="7" max="7" width="7.5703125" style="11" customWidth="1"/>
    <col min="8" max="8" width="18.28515625" style="11" customWidth="1"/>
    <col min="9" max="9" width="17.5703125" style="11" customWidth="1"/>
    <col min="10" max="10" width="10.7109375" style="11" bestFit="1" customWidth="1"/>
    <col min="11" max="16384" width="9.140625" style="11"/>
  </cols>
  <sheetData>
    <row r="1" spans="1:12" s="1" customFormat="1" ht="52.5" customHeight="1" x14ac:dyDescent="0.25">
      <c r="A1" s="42" t="s">
        <v>20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2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.75" customHeight="1" x14ac:dyDescent="0.25">
      <c r="A3" s="41" t="s">
        <v>0</v>
      </c>
      <c r="B3" s="38" t="s">
        <v>1</v>
      </c>
      <c r="C3" s="38" t="s">
        <v>5</v>
      </c>
      <c r="D3" s="38" t="s">
        <v>10</v>
      </c>
      <c r="E3" s="41" t="s">
        <v>2</v>
      </c>
      <c r="F3" s="41"/>
      <c r="G3" s="41"/>
      <c r="H3" s="38" t="s">
        <v>17</v>
      </c>
      <c r="I3" s="39" t="s">
        <v>16</v>
      </c>
      <c r="J3" s="38" t="s">
        <v>18</v>
      </c>
      <c r="K3" s="38" t="s">
        <v>19</v>
      </c>
      <c r="L3" s="1"/>
    </row>
    <row r="4" spans="1:12" ht="15.75" x14ac:dyDescent="0.25">
      <c r="A4" s="41"/>
      <c r="B4" s="38"/>
      <c r="C4" s="38"/>
      <c r="D4" s="38"/>
      <c r="E4" s="2" t="s">
        <v>6</v>
      </c>
      <c r="F4" s="2" t="s">
        <v>3</v>
      </c>
      <c r="G4" s="2" t="s">
        <v>4</v>
      </c>
      <c r="H4" s="38"/>
      <c r="I4" s="39"/>
      <c r="J4" s="38"/>
      <c r="K4" s="38"/>
      <c r="L4" s="1"/>
    </row>
    <row r="5" spans="1:12" ht="15.75" x14ac:dyDescent="0.25">
      <c r="A5" s="5">
        <v>1</v>
      </c>
      <c r="B5" s="3" t="s">
        <v>7</v>
      </c>
      <c r="C5" s="4">
        <v>6610</v>
      </c>
      <c r="D5" s="15">
        <v>0.16</v>
      </c>
      <c r="E5" s="5">
        <v>10</v>
      </c>
      <c r="F5" s="5">
        <v>1.492</v>
      </c>
      <c r="G5" s="5">
        <v>1.506</v>
      </c>
      <c r="H5" s="6">
        <v>5594.9</v>
      </c>
      <c r="I5" s="16">
        <v>5594.9</v>
      </c>
      <c r="J5" s="6">
        <v>880</v>
      </c>
      <c r="K5" s="20">
        <f>0.45*100</f>
        <v>45</v>
      </c>
      <c r="L5" s="28">
        <v>1</v>
      </c>
    </row>
    <row r="6" spans="1:12" ht="15.75" x14ac:dyDescent="0.25">
      <c r="A6" s="5">
        <v>2</v>
      </c>
      <c r="B6" s="3" t="s">
        <v>8</v>
      </c>
      <c r="C6" s="4">
        <v>1920</v>
      </c>
      <c r="D6" s="15">
        <v>0.1</v>
      </c>
      <c r="E6" s="5">
        <v>10</v>
      </c>
      <c r="F6" s="5">
        <v>1.492</v>
      </c>
      <c r="G6" s="5">
        <v>1.506</v>
      </c>
      <c r="H6" s="6">
        <v>1706.7</v>
      </c>
      <c r="I6" s="16">
        <v>1706.7</v>
      </c>
      <c r="J6" s="6">
        <v>192</v>
      </c>
      <c r="K6" s="20">
        <f>0.25*100</f>
        <v>25</v>
      </c>
      <c r="L6" s="28">
        <v>3</v>
      </c>
    </row>
    <row r="7" spans="1:12" ht="15.75" x14ac:dyDescent="0.25">
      <c r="A7" s="10">
        <v>3</v>
      </c>
      <c r="B7" s="3" t="s">
        <v>14</v>
      </c>
      <c r="C7" s="4">
        <v>1066.5</v>
      </c>
      <c r="D7" s="15">
        <v>0.1</v>
      </c>
      <c r="E7" s="5">
        <v>10</v>
      </c>
      <c r="F7" s="5">
        <v>1.492</v>
      </c>
      <c r="G7" s="5">
        <v>1.506</v>
      </c>
      <c r="H7" s="17">
        <v>947.6</v>
      </c>
      <c r="I7" s="16">
        <f>I9-I5-I6-I8</f>
        <v>365.10000000000036</v>
      </c>
      <c r="J7" s="17">
        <v>107</v>
      </c>
      <c r="K7" s="32">
        <f>0.11*100</f>
        <v>11</v>
      </c>
      <c r="L7" s="30" t="s">
        <v>23</v>
      </c>
    </row>
    <row r="8" spans="1:12" ht="15.75" x14ac:dyDescent="0.25">
      <c r="A8" s="10">
        <v>4</v>
      </c>
      <c r="B8" s="9" t="s">
        <v>15</v>
      </c>
      <c r="C8" s="4">
        <v>1500</v>
      </c>
      <c r="D8" s="15">
        <v>0.1</v>
      </c>
      <c r="E8" s="5">
        <v>10</v>
      </c>
      <c r="F8" s="5">
        <v>1.492</v>
      </c>
      <c r="G8" s="5">
        <v>1.506</v>
      </c>
      <c r="H8" s="6">
        <v>1333.3</v>
      </c>
      <c r="I8" s="16">
        <v>1333.3</v>
      </c>
      <c r="J8" s="6">
        <v>150</v>
      </c>
      <c r="K8" s="20">
        <f>0.32*100</f>
        <v>32</v>
      </c>
      <c r="L8" s="29">
        <v>2</v>
      </c>
    </row>
    <row r="9" spans="1:12" ht="15.75" x14ac:dyDescent="0.25">
      <c r="A9" s="3"/>
      <c r="B9" s="7" t="s">
        <v>9</v>
      </c>
      <c r="C9" s="3"/>
      <c r="D9" s="3"/>
      <c r="E9" s="3"/>
      <c r="F9" s="3"/>
      <c r="G9" s="3"/>
      <c r="H9" s="8">
        <f>H5+H6+H8+H7</f>
        <v>9582.5</v>
      </c>
      <c r="I9" s="21">
        <v>9000</v>
      </c>
      <c r="J9" s="8"/>
      <c r="K9" s="8"/>
      <c r="L9" s="1"/>
    </row>
    <row r="10" spans="1:12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72.75" customHeight="1" x14ac:dyDescent="0.25">
      <c r="A11" s="1"/>
      <c r="B11" s="40" t="s">
        <v>11</v>
      </c>
      <c r="C11" s="40"/>
      <c r="D11" s="40"/>
      <c r="E11" s="40"/>
      <c r="F11" s="40"/>
      <c r="G11" s="40"/>
      <c r="H11" s="40"/>
      <c r="I11" s="1"/>
      <c r="J11" s="1"/>
      <c r="K11" s="1"/>
      <c r="L11" s="1"/>
    </row>
    <row r="12" spans="1:12" ht="15.75" x14ac:dyDescent="0.25">
      <c r="A12" s="31"/>
      <c r="B12" s="31" t="s">
        <v>22</v>
      </c>
      <c r="C12" s="31"/>
      <c r="D12" s="31"/>
      <c r="E12" s="31"/>
      <c r="F12" s="31"/>
      <c r="G12" s="31"/>
      <c r="H12" s="1"/>
      <c r="I12" s="1"/>
      <c r="J12" s="1"/>
      <c r="K12" s="1"/>
      <c r="L12" s="1"/>
    </row>
  </sheetData>
  <mergeCells count="11">
    <mergeCell ref="A1:K1"/>
    <mergeCell ref="I3:I4"/>
    <mergeCell ref="J3:J4"/>
    <mergeCell ref="K3:K4"/>
    <mergeCell ref="B11:H11"/>
    <mergeCell ref="A3:A4"/>
    <mergeCell ref="B3:B4"/>
    <mergeCell ref="C3:C4"/>
    <mergeCell ref="D3:D4"/>
    <mergeCell ref="E3:G3"/>
    <mergeCell ref="H3:H4"/>
  </mergeCells>
  <pageMargins left="0.11811023622047244" right="0.31496062992125984" top="0.3543307086614173" bottom="0.354330708661417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расчет 2019</vt:lpstr>
      <vt:lpstr>расчет 2020</vt:lpstr>
      <vt:lpstr>расчет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Жемчюговайте Полина Александровна</dc:creator>
  <cp:lastModifiedBy>Рыженкова Елена Николаевна</cp:lastModifiedBy>
  <cp:lastPrinted>2018-10-05T09:35:19Z</cp:lastPrinted>
  <dcterms:created xsi:type="dcterms:W3CDTF">2017-08-21T09:26:51Z</dcterms:created>
  <dcterms:modified xsi:type="dcterms:W3CDTF">2018-10-15T06:48:34Z</dcterms:modified>
</cp:coreProperties>
</file>