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кадры" sheetId="137" r:id="rId1"/>
  </sheets>
  <definedNames>
    <definedName name="_xlnm.Print_Titles" localSheetId="0">кадры!$A:$B</definedName>
    <definedName name="_xlnm.Print_Area" localSheetId="0">кадры!$A$1:$AR$26</definedName>
  </definedNames>
  <calcPr calcId="145621"/>
</workbook>
</file>

<file path=xl/calcChain.xml><?xml version="1.0" encoding="utf-8"?>
<calcChain xmlns="http://schemas.openxmlformats.org/spreadsheetml/2006/main">
  <c r="J16" i="137" l="1"/>
  <c r="X26" i="137" l="1"/>
  <c r="U26" i="137"/>
  <c r="R26" i="137"/>
  <c r="O26" i="137"/>
  <c r="L26" i="137"/>
  <c r="I26" i="137"/>
  <c r="AG25" i="137"/>
  <c r="AH25" i="137" s="1"/>
  <c r="AI25" i="137" s="1"/>
  <c r="AD25" i="137"/>
  <c r="AE25" i="137" s="1"/>
  <c r="AF25" i="137" s="1"/>
  <c r="AA25" i="137"/>
  <c r="AB25" i="137" s="1"/>
  <c r="AC25" i="137" s="1"/>
  <c r="Y25" i="137"/>
  <c r="Z25" i="137" s="1"/>
  <c r="V25" i="137"/>
  <c r="W25" i="137" s="1"/>
  <c r="S25" i="137"/>
  <c r="T25" i="137" s="1"/>
  <c r="P25" i="137"/>
  <c r="Q25" i="137" s="1"/>
  <c r="M25" i="137"/>
  <c r="AK25" i="137" s="1"/>
  <c r="AN25" i="137" s="1"/>
  <c r="AQ25" i="137" s="1"/>
  <c r="J25" i="137"/>
  <c r="K25" i="137" s="1"/>
  <c r="AH24" i="137"/>
  <c r="AI24" i="137" s="1"/>
  <c r="AG24" i="137"/>
  <c r="AD24" i="137"/>
  <c r="AE24" i="137" s="1"/>
  <c r="AF24" i="137" s="1"/>
  <c r="AA24" i="137"/>
  <c r="AB24" i="137" s="1"/>
  <c r="AC24" i="137" s="1"/>
  <c r="Y24" i="137"/>
  <c r="Z24" i="137" s="1"/>
  <c r="V24" i="137"/>
  <c r="W24" i="137" s="1"/>
  <c r="S24" i="137"/>
  <c r="T24" i="137" s="1"/>
  <c r="P24" i="137"/>
  <c r="Q24" i="137" s="1"/>
  <c r="M24" i="137"/>
  <c r="AK24" i="137" s="1"/>
  <c r="AN24" i="137" s="1"/>
  <c r="AQ24" i="137" s="1"/>
  <c r="J24" i="137"/>
  <c r="AG23" i="137"/>
  <c r="AH23" i="137" s="1"/>
  <c r="AI23" i="137" s="1"/>
  <c r="AD23" i="137"/>
  <c r="AE23" i="137" s="1"/>
  <c r="AF23" i="137" s="1"/>
  <c r="AA23" i="137"/>
  <c r="AB23" i="137" s="1"/>
  <c r="AC23" i="137" s="1"/>
  <c r="Y23" i="137"/>
  <c r="Z23" i="137" s="1"/>
  <c r="V23" i="137"/>
  <c r="W23" i="137" s="1"/>
  <c r="S23" i="137"/>
  <c r="T23" i="137" s="1"/>
  <c r="P23" i="137"/>
  <c r="Q23" i="137" s="1"/>
  <c r="M23" i="137"/>
  <c r="J23" i="137"/>
  <c r="K23" i="137" s="1"/>
  <c r="AG22" i="137"/>
  <c r="AH22" i="137" s="1"/>
  <c r="AI22" i="137" s="1"/>
  <c r="AD22" i="137"/>
  <c r="AE22" i="137" s="1"/>
  <c r="AF22" i="137" s="1"/>
  <c r="AA22" i="137"/>
  <c r="AB22" i="137" s="1"/>
  <c r="AC22" i="137" s="1"/>
  <c r="Y22" i="137"/>
  <c r="Z22" i="137" s="1"/>
  <c r="V22" i="137"/>
  <c r="W22" i="137" s="1"/>
  <c r="S22" i="137"/>
  <c r="T22" i="137" s="1"/>
  <c r="P22" i="137"/>
  <c r="Q22" i="137" s="1"/>
  <c r="M22" i="137"/>
  <c r="J22" i="137"/>
  <c r="AG21" i="137"/>
  <c r="AH21" i="137" s="1"/>
  <c r="AI21" i="137" s="1"/>
  <c r="AD21" i="137"/>
  <c r="AE21" i="137" s="1"/>
  <c r="AF21" i="137" s="1"/>
  <c r="AA21" i="137"/>
  <c r="AB21" i="137" s="1"/>
  <c r="AC21" i="137" s="1"/>
  <c r="Y21" i="137"/>
  <c r="Z21" i="137" s="1"/>
  <c r="V21" i="137"/>
  <c r="W21" i="137" s="1"/>
  <c r="S21" i="137"/>
  <c r="T21" i="137" s="1"/>
  <c r="P21" i="137"/>
  <c r="Q21" i="137" s="1"/>
  <c r="M21" i="137"/>
  <c r="J21" i="137"/>
  <c r="K21" i="137" s="1"/>
  <c r="AG20" i="137"/>
  <c r="AH20" i="137" s="1"/>
  <c r="AI20" i="137" s="1"/>
  <c r="AD20" i="137"/>
  <c r="AE20" i="137" s="1"/>
  <c r="AF20" i="137" s="1"/>
  <c r="AA20" i="137"/>
  <c r="AB20" i="137" s="1"/>
  <c r="AC20" i="137" s="1"/>
  <c r="Y20" i="137"/>
  <c r="Z20" i="137" s="1"/>
  <c r="V20" i="137"/>
  <c r="W20" i="137" s="1"/>
  <c r="S20" i="137"/>
  <c r="T20" i="137" s="1"/>
  <c r="P20" i="137"/>
  <c r="Q20" i="137" s="1"/>
  <c r="M20" i="137"/>
  <c r="J20" i="137"/>
  <c r="AG19" i="137"/>
  <c r="AH19" i="137" s="1"/>
  <c r="AI19" i="137" s="1"/>
  <c r="AD19" i="137"/>
  <c r="AE19" i="137" s="1"/>
  <c r="AF19" i="137" s="1"/>
  <c r="AA19" i="137"/>
  <c r="AB19" i="137" s="1"/>
  <c r="AC19" i="137" s="1"/>
  <c r="Y19" i="137"/>
  <c r="Z19" i="137" s="1"/>
  <c r="V19" i="137"/>
  <c r="W19" i="137" s="1"/>
  <c r="S19" i="137"/>
  <c r="T19" i="137" s="1"/>
  <c r="P19" i="137"/>
  <c r="Q19" i="137" s="1"/>
  <c r="M19" i="137"/>
  <c r="J19" i="137"/>
  <c r="K19" i="137" s="1"/>
  <c r="AG18" i="137"/>
  <c r="AH18" i="137" s="1"/>
  <c r="AI18" i="137" s="1"/>
  <c r="AD18" i="137"/>
  <c r="AE18" i="137" s="1"/>
  <c r="AF18" i="137" s="1"/>
  <c r="AA18" i="137"/>
  <c r="AB18" i="137" s="1"/>
  <c r="AC18" i="137" s="1"/>
  <c r="Y18" i="137"/>
  <c r="Z18" i="137" s="1"/>
  <c r="V18" i="137"/>
  <c r="W18" i="137" s="1"/>
  <c r="S18" i="137"/>
  <c r="T18" i="137" s="1"/>
  <c r="P18" i="137"/>
  <c r="Q18" i="137" s="1"/>
  <c r="M18" i="137"/>
  <c r="J18" i="137"/>
  <c r="AJ18" i="137" s="1"/>
  <c r="AM18" i="137" s="1"/>
  <c r="AP18" i="137" s="1"/>
  <c r="AG17" i="137"/>
  <c r="AH17" i="137" s="1"/>
  <c r="AI17" i="137" s="1"/>
  <c r="AD17" i="137"/>
  <c r="AE17" i="137" s="1"/>
  <c r="AF17" i="137" s="1"/>
  <c r="AA17" i="137"/>
  <c r="AB17" i="137" s="1"/>
  <c r="AC17" i="137" s="1"/>
  <c r="Y17" i="137"/>
  <c r="Z17" i="137" s="1"/>
  <c r="V17" i="137"/>
  <c r="W17" i="137" s="1"/>
  <c r="S17" i="137"/>
  <c r="T17" i="137" s="1"/>
  <c r="P17" i="137"/>
  <c r="Q17" i="137" s="1"/>
  <c r="M17" i="137"/>
  <c r="AK17" i="137" s="1"/>
  <c r="AN17" i="137" s="1"/>
  <c r="AQ17" i="137" s="1"/>
  <c r="J17" i="137"/>
  <c r="K17" i="137" s="1"/>
  <c r="AG16" i="137"/>
  <c r="AH16" i="137" s="1"/>
  <c r="AI16" i="137" s="1"/>
  <c r="AD16" i="137"/>
  <c r="AE16" i="137" s="1"/>
  <c r="AF16" i="137" s="1"/>
  <c r="AB16" i="137"/>
  <c r="AC16" i="137" s="1"/>
  <c r="AA16" i="137"/>
  <c r="Z16" i="137"/>
  <c r="Y16" i="137"/>
  <c r="W16" i="137"/>
  <c r="V16" i="137"/>
  <c r="T16" i="137"/>
  <c r="S16" i="137"/>
  <c r="Q16" i="137"/>
  <c r="P16" i="137"/>
  <c r="N16" i="137"/>
  <c r="M16" i="137"/>
  <c r="K16" i="137"/>
  <c r="AG15" i="137"/>
  <c r="AH15" i="137" s="1"/>
  <c r="AI15" i="137" s="1"/>
  <c r="AD15" i="137"/>
  <c r="AE15" i="137" s="1"/>
  <c r="AF15" i="137" s="1"/>
  <c r="AA15" i="137"/>
  <c r="AB15" i="137" s="1"/>
  <c r="AC15" i="137" s="1"/>
  <c r="Y15" i="137"/>
  <c r="Z15" i="137" s="1"/>
  <c r="V15" i="137"/>
  <c r="W15" i="137" s="1"/>
  <c r="S15" i="137"/>
  <c r="T15" i="137" s="1"/>
  <c r="P15" i="137"/>
  <c r="Q15" i="137" s="1"/>
  <c r="M15" i="137"/>
  <c r="AK15" i="137" s="1"/>
  <c r="AN15" i="137" s="1"/>
  <c r="AQ15" i="137" s="1"/>
  <c r="J15" i="137"/>
  <c r="K15" i="137" s="1"/>
  <c r="AG14" i="137"/>
  <c r="AH14" i="137" s="1"/>
  <c r="AI14" i="137" s="1"/>
  <c r="AD14" i="137"/>
  <c r="AE14" i="137" s="1"/>
  <c r="AF14" i="137" s="1"/>
  <c r="AA14" i="137"/>
  <c r="AB14" i="137" s="1"/>
  <c r="AC14" i="137" s="1"/>
  <c r="Y14" i="137"/>
  <c r="Z14" i="137" s="1"/>
  <c r="V14" i="137"/>
  <c r="W14" i="137" s="1"/>
  <c r="S14" i="137"/>
  <c r="T14" i="137" s="1"/>
  <c r="P14" i="137"/>
  <c r="Q14" i="137" s="1"/>
  <c r="M14" i="137"/>
  <c r="J14" i="137"/>
  <c r="K14" i="137" s="1"/>
  <c r="AG13" i="137"/>
  <c r="AH13" i="137" s="1"/>
  <c r="AI13" i="137" s="1"/>
  <c r="AD13" i="137"/>
  <c r="AE13" i="137" s="1"/>
  <c r="AF13" i="137" s="1"/>
  <c r="AA13" i="137"/>
  <c r="AB13" i="137" s="1"/>
  <c r="AC13" i="137" s="1"/>
  <c r="Y13" i="137"/>
  <c r="Z13" i="137" s="1"/>
  <c r="V13" i="137"/>
  <c r="W13" i="137" s="1"/>
  <c r="S13" i="137"/>
  <c r="T13" i="137" s="1"/>
  <c r="P13" i="137"/>
  <c r="Q13" i="137" s="1"/>
  <c r="M13" i="137"/>
  <c r="AK13" i="137" s="1"/>
  <c r="AN13" i="137" s="1"/>
  <c r="AQ13" i="137" s="1"/>
  <c r="J13" i="137"/>
  <c r="AG12" i="137"/>
  <c r="AH12" i="137" s="1"/>
  <c r="AI12" i="137" s="1"/>
  <c r="AD12" i="137"/>
  <c r="AE12" i="137" s="1"/>
  <c r="AF12" i="137" s="1"/>
  <c r="AA12" i="137"/>
  <c r="AB12" i="137" s="1"/>
  <c r="AC12" i="137" s="1"/>
  <c r="Y12" i="137"/>
  <c r="Z12" i="137" s="1"/>
  <c r="V12" i="137"/>
  <c r="W12" i="137" s="1"/>
  <c r="S12" i="137"/>
  <c r="T12" i="137" s="1"/>
  <c r="P12" i="137"/>
  <c r="Q12" i="137" s="1"/>
  <c r="M12" i="137"/>
  <c r="AK12" i="137" s="1"/>
  <c r="AN12" i="137" s="1"/>
  <c r="AQ12" i="137" s="1"/>
  <c r="J12" i="137"/>
  <c r="K12" i="137" s="1"/>
  <c r="AG11" i="137"/>
  <c r="AH11" i="137" s="1"/>
  <c r="AI11" i="137" s="1"/>
  <c r="AD11" i="137"/>
  <c r="AE11" i="137" s="1"/>
  <c r="AF11" i="137" s="1"/>
  <c r="AA11" i="137"/>
  <c r="AB11" i="137" s="1"/>
  <c r="AC11" i="137" s="1"/>
  <c r="Y11" i="137"/>
  <c r="Z11" i="137" s="1"/>
  <c r="V11" i="137"/>
  <c r="W11" i="137" s="1"/>
  <c r="S11" i="137"/>
  <c r="T11" i="137" s="1"/>
  <c r="P11" i="137"/>
  <c r="Q11" i="137" s="1"/>
  <c r="M11" i="137"/>
  <c r="AK11" i="137" s="1"/>
  <c r="AN11" i="137" s="1"/>
  <c r="AQ11" i="137" s="1"/>
  <c r="J11" i="137"/>
  <c r="K11" i="137" s="1"/>
  <c r="AG10" i="137"/>
  <c r="AH10" i="137" s="1"/>
  <c r="AI10" i="137" s="1"/>
  <c r="AD10" i="137"/>
  <c r="AE10" i="137" s="1"/>
  <c r="AF10" i="137" s="1"/>
  <c r="AA10" i="137"/>
  <c r="AB10" i="137" s="1"/>
  <c r="AC10" i="137" s="1"/>
  <c r="Y10" i="137"/>
  <c r="Z10" i="137" s="1"/>
  <c r="V10" i="137"/>
  <c r="W10" i="137" s="1"/>
  <c r="S10" i="137"/>
  <c r="T10" i="137" s="1"/>
  <c r="P10" i="137"/>
  <c r="Q10" i="137" s="1"/>
  <c r="M10" i="137"/>
  <c r="AK10" i="137" s="1"/>
  <c r="AN10" i="137" s="1"/>
  <c r="AQ10" i="137" s="1"/>
  <c r="J10" i="137"/>
  <c r="K10" i="137" s="1"/>
  <c r="AG9" i="137"/>
  <c r="AH9" i="137" s="1"/>
  <c r="AI9" i="137" s="1"/>
  <c r="AD9" i="137"/>
  <c r="AE9" i="137" s="1"/>
  <c r="AF9" i="137" s="1"/>
  <c r="AA9" i="137"/>
  <c r="AB9" i="137" s="1"/>
  <c r="AC9" i="137" s="1"/>
  <c r="Y9" i="137"/>
  <c r="Z9" i="137" s="1"/>
  <c r="V9" i="137"/>
  <c r="W9" i="137" s="1"/>
  <c r="S9" i="137"/>
  <c r="T9" i="137" s="1"/>
  <c r="P9" i="137"/>
  <c r="Q9" i="137" s="1"/>
  <c r="M9" i="137"/>
  <c r="J9" i="137"/>
  <c r="K9" i="137" s="1"/>
  <c r="AG8" i="137"/>
  <c r="AD8" i="137"/>
  <c r="AA8" i="137"/>
  <c r="AB8" i="137" s="1"/>
  <c r="Y8" i="137"/>
  <c r="Z8" i="137" s="1"/>
  <c r="V8" i="137"/>
  <c r="W8" i="137" s="1"/>
  <c r="S8" i="137"/>
  <c r="T8" i="137" s="1"/>
  <c r="P8" i="137"/>
  <c r="Q8" i="137" s="1"/>
  <c r="M8" i="137"/>
  <c r="N8" i="137" s="1"/>
  <c r="J8" i="137"/>
  <c r="K8" i="137" s="1"/>
  <c r="AJ13" i="137" l="1"/>
  <c r="AM13" i="137" s="1"/>
  <c r="AP13" i="137" s="1"/>
  <c r="AG26" i="137"/>
  <c r="AK9" i="137"/>
  <c r="AN9" i="137" s="1"/>
  <c r="AQ9" i="137" s="1"/>
  <c r="N10" i="137"/>
  <c r="N11" i="137"/>
  <c r="N12" i="137"/>
  <c r="K13" i="137"/>
  <c r="N13" i="137"/>
  <c r="AK14" i="137"/>
  <c r="AN14" i="137" s="1"/>
  <c r="AQ14" i="137" s="1"/>
  <c r="AK20" i="137"/>
  <c r="AN20" i="137" s="1"/>
  <c r="AQ20" i="137" s="1"/>
  <c r="AK21" i="137"/>
  <c r="AN21" i="137" s="1"/>
  <c r="AQ21" i="137" s="1"/>
  <c r="AJ22" i="137"/>
  <c r="AM22" i="137" s="1"/>
  <c r="AP22" i="137" s="1"/>
  <c r="AB26" i="137"/>
  <c r="Z26" i="137"/>
  <c r="AA26" i="137"/>
  <c r="N14" i="137"/>
  <c r="N15" i="137"/>
  <c r="AK18" i="137"/>
  <c r="AN18" i="137" s="1"/>
  <c r="AQ18" i="137" s="1"/>
  <c r="AK19" i="137"/>
  <c r="AN19" i="137" s="1"/>
  <c r="AQ19" i="137" s="1"/>
  <c r="AJ20" i="137"/>
  <c r="AM20" i="137" s="1"/>
  <c r="AP20" i="137" s="1"/>
  <c r="AK22" i="137"/>
  <c r="AN22" i="137" s="1"/>
  <c r="AQ22" i="137" s="1"/>
  <c r="AK23" i="137"/>
  <c r="AN23" i="137" s="1"/>
  <c r="AQ23" i="137" s="1"/>
  <c r="AJ24" i="137"/>
  <c r="AM24" i="137" s="1"/>
  <c r="AP24" i="137" s="1"/>
  <c r="Q26" i="137"/>
  <c r="W26" i="137"/>
  <c r="J26" i="137"/>
  <c r="M26" i="137"/>
  <c r="P26" i="137"/>
  <c r="S26" i="137"/>
  <c r="V26" i="137"/>
  <c r="Y26" i="137"/>
  <c r="AD26" i="137"/>
  <c r="AH8" i="137"/>
  <c r="AH26" i="137" s="1"/>
  <c r="N9" i="137"/>
  <c r="AJ11" i="137"/>
  <c r="AM11" i="137" s="1"/>
  <c r="AP11" i="137" s="1"/>
  <c r="T26" i="137"/>
  <c r="AJ10" i="137"/>
  <c r="AM10" i="137" s="1"/>
  <c r="AP10" i="137" s="1"/>
  <c r="AL16" i="137"/>
  <c r="AO16" i="137" s="1"/>
  <c r="AR16" i="137" s="1"/>
  <c r="N17" i="137"/>
  <c r="K18" i="137"/>
  <c r="N18" i="137"/>
  <c r="N19" i="137"/>
  <c r="K20" i="137"/>
  <c r="N20" i="137"/>
  <c r="N21" i="137"/>
  <c r="K22" i="137"/>
  <c r="N22" i="137"/>
  <c r="N23" i="137"/>
  <c r="K24" i="137"/>
  <c r="N24" i="137"/>
  <c r="N25" i="137"/>
  <c r="AJ8" i="137"/>
  <c r="AJ9" i="137"/>
  <c r="AM9" i="137" s="1"/>
  <c r="AP9" i="137" s="1"/>
  <c r="AL9" i="137"/>
  <c r="AO9" i="137" s="1"/>
  <c r="AR9" i="137" s="1"/>
  <c r="AL10" i="137"/>
  <c r="AO10" i="137" s="1"/>
  <c r="AR10" i="137" s="1"/>
  <c r="AL12" i="137"/>
  <c r="AO12" i="137" s="1"/>
  <c r="AR12" i="137" s="1"/>
  <c r="AL14" i="137"/>
  <c r="AO14" i="137" s="1"/>
  <c r="AR14" i="137" s="1"/>
  <c r="AL8" i="137"/>
  <c r="AC8" i="137"/>
  <c r="AC26" i="137" s="1"/>
  <c r="AE8" i="137"/>
  <c r="AI8" i="137"/>
  <c r="AI26" i="137" s="1"/>
  <c r="AK8" i="137"/>
  <c r="AL11" i="137"/>
  <c r="AO11" i="137" s="1"/>
  <c r="AR11" i="137" s="1"/>
  <c r="AJ12" i="137"/>
  <c r="AM12" i="137" s="1"/>
  <c r="AP12" i="137" s="1"/>
  <c r="AL13" i="137"/>
  <c r="AO13" i="137" s="1"/>
  <c r="AR13" i="137" s="1"/>
  <c r="AJ14" i="137"/>
  <c r="AM14" i="137" s="1"/>
  <c r="AP14" i="137" s="1"/>
  <c r="AJ15" i="137"/>
  <c r="AM15" i="137" s="1"/>
  <c r="AP15" i="137" s="1"/>
  <c r="AL15" i="137"/>
  <c r="AO15" i="137" s="1"/>
  <c r="AR15" i="137" s="1"/>
  <c r="AJ16" i="137"/>
  <c r="AM16" i="137" s="1"/>
  <c r="AP16" i="137" s="1"/>
  <c r="AL17" i="137"/>
  <c r="AO17" i="137" s="1"/>
  <c r="AR17" i="137" s="1"/>
  <c r="AL19" i="137"/>
  <c r="AO19" i="137" s="1"/>
  <c r="AR19" i="137" s="1"/>
  <c r="AL21" i="137"/>
  <c r="AO21" i="137" s="1"/>
  <c r="AR21" i="137" s="1"/>
  <c r="AL23" i="137"/>
  <c r="AO23" i="137" s="1"/>
  <c r="AR23" i="137" s="1"/>
  <c r="AL25" i="137"/>
  <c r="AO25" i="137" s="1"/>
  <c r="AR25" i="137" s="1"/>
  <c r="AK16" i="137"/>
  <c r="AN16" i="137" s="1"/>
  <c r="AQ16" i="137" s="1"/>
  <c r="AJ17" i="137"/>
  <c r="AM17" i="137" s="1"/>
  <c r="AP17" i="137" s="1"/>
  <c r="AL18" i="137"/>
  <c r="AO18" i="137" s="1"/>
  <c r="AR18" i="137" s="1"/>
  <c r="AJ19" i="137"/>
  <c r="AM19" i="137" s="1"/>
  <c r="AP19" i="137" s="1"/>
  <c r="AL20" i="137"/>
  <c r="AO20" i="137" s="1"/>
  <c r="AR20" i="137" s="1"/>
  <c r="AJ21" i="137"/>
  <c r="AM21" i="137" s="1"/>
  <c r="AP21" i="137" s="1"/>
  <c r="AL22" i="137"/>
  <c r="AO22" i="137" s="1"/>
  <c r="AR22" i="137" s="1"/>
  <c r="AJ23" i="137"/>
  <c r="AM23" i="137" s="1"/>
  <c r="AP23" i="137" s="1"/>
  <c r="AL24" i="137"/>
  <c r="AO24" i="137" s="1"/>
  <c r="AR24" i="137" s="1"/>
  <c r="AJ25" i="137"/>
  <c r="AM25" i="137" s="1"/>
  <c r="AP25" i="137" s="1"/>
  <c r="K26" i="137" l="1"/>
  <c r="N26" i="137"/>
  <c r="K29" i="137"/>
  <c r="AK26" i="137"/>
  <c r="AN8" i="137"/>
  <c r="AE26" i="137"/>
  <c r="AF8" i="137"/>
  <c r="AF26" i="137" s="1"/>
  <c r="AL26" i="137"/>
  <c r="AO8" i="137"/>
  <c r="AJ26" i="137"/>
  <c r="AM8" i="137"/>
  <c r="AM26" i="137" l="1"/>
  <c r="AM28" i="137" s="1"/>
  <c r="AP8" i="137"/>
  <c r="AP26" i="137" s="1"/>
  <c r="AN26" i="137"/>
  <c r="AQ8" i="137"/>
  <c r="AQ26" i="137" s="1"/>
  <c r="AO26" i="137"/>
  <c r="AR8" i="137"/>
  <c r="AR26" i="137" s="1"/>
</calcChain>
</file>

<file path=xl/sharedStrings.xml><?xml version="1.0" encoding="utf-8"?>
<sst xmlns="http://schemas.openxmlformats.org/spreadsheetml/2006/main" count="50" uniqueCount="34">
  <si>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</si>
  <si>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</si>
  <si>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</si>
  <si>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</si>
  <si>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</si>
  <si>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</si>
  <si>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</si>
  <si>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</si>
  <si>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</si>
  <si>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</si>
  <si>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</si>
  <si>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</si>
  <si>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</si>
  <si>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</si>
  <si>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</si>
  <si>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</si>
  <si>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</si>
  <si>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</si>
  <si>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</si>
  <si>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</si>
  <si>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</si>
  <si>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Расчетная бюджетная обеспеченность после выравнивания</t>
  </si>
  <si>
    <t xml:space="preserve">Минимальная доля софинансирования </t>
  </si>
  <si>
    <t>субсидия</t>
  </si>
  <si>
    <t xml:space="preserve">Субсидии бюджетам муниципальных образований Ленинградской области на организацию электронного и дистанционного обучения детей-инвалидов  на 2019 год и на плановый период 2020 и 2021 годов </t>
  </si>
  <si>
    <t>Расчетный объем средств</t>
  </si>
  <si>
    <t>Объем субсидий i-му муниципальному району</t>
  </si>
  <si>
    <t>Приобретение компьютерного, телекоммуникационного и специализированного оборудования  для оснащения рабочих мест детей-инвалидов</t>
  </si>
  <si>
    <t>Техническое сопровождение электронного и дистанционного обучения по адресам проживания детей-инвалидов</t>
  </si>
  <si>
    <t>Организация   электронного и дистанционного обучения детей-инвалидов, обучающихся в муниципальных общеобразовательных организациях</t>
  </si>
  <si>
    <t>суммарное количетво детей-инвалидов, обучающихся на дому, зачисленных в ООО</t>
  </si>
  <si>
    <t>планируемая среднегодовая численность детей-инвалидов, обучающихся с использованием электронного и дистанционного обучения</t>
  </si>
  <si>
    <t xml:space="preserve">Расчет субсидии бюджетам муниципальных образований Ленинградской области на организацию электронного и дистанционного обучения детей-инвалидов  на 2019 год и на плановый период 2020 и 2021 годов </t>
  </si>
  <si>
    <t>Приложение 40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</si>
</sst>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00%"/>
    <numFmt numFmtId="170" formatCode="#,##0.0"/>
  </numFmts>
  <fonts count="2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7">
    <xf numFmtId="0" fontId="0" fillId="0" borderId="0"/>
    <xf numFmtId="0" fontId="14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168" fontId="12" fillId="0" borderId="1" xfId="13" applyNumberFormat="1" applyFont="1" applyFill="1" applyBorder="1" applyAlignment="1">
      <alignment vertical="center" wrapText="1"/>
    </xf>
    <xf numFmtId="0" fontId="11" fillId="0" borderId="0" xfId="0" applyFont="1" applyFill="1" applyAlignment="1">
      <alignment horizontal="right"/>
    </xf>
    <xf numFmtId="0" fontId="11" fillId="0" borderId="1" xfId="34" applyFont="1" applyFill="1" applyBorder="1" applyAlignment="1">
      <alignment horizontal="center" vertical="center" wrapText="1"/>
    </xf>
    <xf numFmtId="0" fontId="11" fillId="0" borderId="1" xfId="34" applyFont="1" applyFill="1" applyBorder="1" applyAlignment="1">
      <alignment vertical="center" wrapText="1"/>
    </xf>
    <xf numFmtId="0" fontId="10" fillId="0" borderId="1" xfId="34" applyFont="1" applyFill="1" applyBorder="1" applyAlignment="1">
      <alignment vertical="center" wrapText="1"/>
    </xf>
    <xf numFmtId="0" fontId="15" fillId="0" borderId="0" xfId="34" applyFont="1" applyFill="1" applyBorder="1" applyAlignment="1">
      <alignment horizontal="center" vertical="center" wrapText="1"/>
    </xf>
    <xf numFmtId="0" fontId="11" fillId="0" borderId="1" xfId="34" applyFont="1" applyFill="1" applyBorder="1" applyAlignment="1">
      <alignment horizontal="center" vertical="center" wrapText="1"/>
    </xf>
    <xf numFmtId="0" fontId="16" fillId="0" borderId="0" xfId="34" applyFont="1" applyFill="1" applyBorder="1" applyAlignment="1">
      <alignment vertical="center" wrapText="1"/>
    </xf>
    <xf numFmtId="0" fontId="12" fillId="0" borderId="1" xfId="34" applyFont="1" applyFill="1" applyBorder="1" applyAlignment="1">
      <alignment horizontal="center" vertical="center" wrapText="1"/>
    </xf>
    <xf numFmtId="167" fontId="12" fillId="0" borderId="1" xfId="20" applyNumberFormat="1" applyFont="1" applyFill="1" applyBorder="1" applyAlignment="1">
      <alignment vertical="center" wrapText="1"/>
    </xf>
    <xf numFmtId="166" fontId="6" fillId="0" borderId="1" xfId="20" applyNumberFormat="1" applyFont="1" applyFill="1" applyBorder="1" applyAlignment="1">
      <alignment vertical="center" wrapText="1"/>
    </xf>
    <xf numFmtId="166" fontId="6" fillId="0" borderId="1" xfId="20" applyNumberFormat="1" applyFont="1" applyFill="1" applyBorder="1" applyAlignment="1">
      <alignment horizontal="left" vertical="center" wrapText="1"/>
    </xf>
    <xf numFmtId="166" fontId="17" fillId="0" borderId="1" xfId="20" applyNumberFormat="1" applyFont="1" applyFill="1" applyBorder="1" applyAlignment="1">
      <alignment vertical="center" wrapText="1"/>
    </xf>
    <xf numFmtId="0" fontId="6" fillId="0" borderId="0" xfId="34" applyFont="1" applyFill="1"/>
    <xf numFmtId="0" fontId="18" fillId="0" borderId="0" xfId="34" applyFont="1" applyFill="1" applyBorder="1" applyAlignment="1">
      <alignment horizontal="center" vertical="center" wrapText="1"/>
    </xf>
    <xf numFmtId="0" fontId="19" fillId="0" borderId="0" xfId="34" applyFont="1" applyFill="1" applyBorder="1" applyAlignment="1">
      <alignment horizontal="center" vertical="center" wrapText="1"/>
    </xf>
    <xf numFmtId="0" fontId="12" fillId="0" borderId="0" xfId="34" applyFont="1" applyFill="1"/>
    <xf numFmtId="170" fontId="6" fillId="0" borderId="1" xfId="34" applyNumberFormat="1" applyFont="1" applyFill="1" applyBorder="1" applyAlignment="1">
      <alignment horizontal="center"/>
    </xf>
    <xf numFmtId="0" fontId="17" fillId="0" borderId="0" xfId="34" applyFont="1" applyFill="1" applyAlignment="1"/>
    <xf numFmtId="166" fontId="6" fillId="0" borderId="0" xfId="34" applyNumberFormat="1" applyFont="1" applyFill="1"/>
    <xf numFmtId="165" fontId="6" fillId="0" borderId="0" xfId="20" applyFont="1" applyFill="1"/>
    <xf numFmtId="0" fontId="6" fillId="0" borderId="1" xfId="34" applyFont="1" applyFill="1" applyBorder="1" applyAlignment="1">
      <alignment horizontal="center" vertical="center" wrapText="1"/>
    </xf>
    <xf numFmtId="0" fontId="6" fillId="0" borderId="1" xfId="34" applyFont="1" applyFill="1" applyBorder="1" applyAlignment="1">
      <alignment vertical="center" wrapText="1"/>
    </xf>
    <xf numFmtId="166" fontId="6" fillId="0" borderId="1" xfId="20" applyNumberFormat="1" applyFont="1" applyFill="1" applyBorder="1" applyAlignment="1">
      <alignment horizontal="center" vertical="center" wrapText="1"/>
    </xf>
    <xf numFmtId="0" fontId="6" fillId="0" borderId="1" xfId="34" applyFont="1" applyFill="1" applyBorder="1" applyAlignment="1">
      <alignment horizontal="center" vertical="center" wrapText="1"/>
    </xf>
    <xf numFmtId="0" fontId="20" fillId="0" borderId="1" xfId="34" applyFont="1" applyFill="1" applyBorder="1" applyAlignment="1">
      <alignment horizontal="center" vertical="center" wrapText="1"/>
    </xf>
    <xf numFmtId="0" fontId="20" fillId="0" borderId="2" xfId="34" applyFont="1" applyFill="1" applyBorder="1" applyAlignment="1">
      <alignment horizontal="center" vertical="center" wrapText="1"/>
    </xf>
    <xf numFmtId="0" fontId="20" fillId="0" borderId="3" xfId="34" applyFont="1" applyFill="1" applyBorder="1" applyAlignment="1">
      <alignment horizontal="center" vertical="center" wrapText="1"/>
    </xf>
    <xf numFmtId="170" fontId="17" fillId="0" borderId="1" xfId="20" applyNumberFormat="1" applyFont="1" applyFill="1" applyBorder="1" applyAlignment="1">
      <alignment vertical="center" wrapText="1"/>
    </xf>
    <xf numFmtId="0" fontId="17" fillId="0" borderId="1" xfId="34" applyFont="1" applyFill="1" applyBorder="1" applyAlignment="1">
      <alignment vertical="center" wrapText="1"/>
    </xf>
    <xf numFmtId="167" fontId="17" fillId="0" borderId="1" xfId="20" applyNumberFormat="1" applyFont="1" applyFill="1" applyBorder="1" applyAlignment="1">
      <alignment vertical="center" wrapText="1"/>
    </xf>
    <xf numFmtId="0" fontId="6" fillId="0" borderId="1" xfId="34" applyFont="1" applyFill="1" applyBorder="1"/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AR29"/>
  <sheetViews>
    <sheetView tabSelected="1" zoomScaleNormal="100" workbookViewId="0">
      <pane xSplit="2" ySplit="9" topLeftCell="F10" activePane="bottomRight" state="frozen"/>
      <selection pane="topRight" activeCell="C1" sqref="C1"/>
      <selection pane="bottomLeft" activeCell="A7" sqref="A7"/>
      <selection pane="bottomRight" activeCell="K19" sqref="K19"/>
    </sheetView>
  </sheetViews>
  <sheetFormatPr defaultColWidth="9.140625" defaultRowHeight="12.75" x14ac:dyDescent="0.2"/>
  <cols>
    <col min="1" max="1" width="4" style="14" customWidth="1"/>
    <col min="2" max="2" width="21" style="14" customWidth="1"/>
    <col min="3" max="5" width="7.28515625" style="14" hidden="1" customWidth="1"/>
    <col min="6" max="8" width="7" style="14" customWidth="1"/>
    <col min="9" max="9" width="13.5703125" style="14" customWidth="1"/>
    <col min="10" max="11" width="12.140625" style="14" customWidth="1"/>
    <col min="12" max="12" width="13.7109375" style="14" customWidth="1"/>
    <col min="13" max="14" width="12.140625" style="14" customWidth="1"/>
    <col min="15" max="15" width="14.28515625" style="14" customWidth="1"/>
    <col min="16" max="17" width="12.140625" style="14" customWidth="1"/>
    <col min="18" max="18" width="21.5703125" style="14" customWidth="1"/>
    <col min="19" max="20" width="12.140625" style="14" customWidth="1"/>
    <col min="21" max="21" width="21" style="14" customWidth="1"/>
    <col min="22" max="23" width="12.140625" style="14" customWidth="1"/>
    <col min="24" max="24" width="21.7109375" style="14" bestFit="1" customWidth="1"/>
    <col min="25" max="26" width="12.140625" style="14" customWidth="1"/>
    <col min="27" max="27" width="22.7109375" style="14" customWidth="1"/>
    <col min="28" max="29" width="12.140625" style="14" customWidth="1"/>
    <col min="30" max="30" width="21.28515625" style="14" customWidth="1"/>
    <col min="31" max="32" width="12.140625" style="14" customWidth="1"/>
    <col min="33" max="33" width="21.7109375" style="14" customWidth="1"/>
    <col min="34" max="35" width="12.140625" style="14" customWidth="1"/>
    <col min="36" max="41" width="13.28515625" style="14" customWidth="1"/>
    <col min="42" max="16384" width="9.140625" style="14"/>
  </cols>
  <sheetData>
    <row r="1" spans="1:44" ht="15" x14ac:dyDescent="0.25">
      <c r="Q1" s="2" t="s">
        <v>33</v>
      </c>
    </row>
    <row r="3" spans="1:44" ht="60.75" customHeight="1" x14ac:dyDescent="0.2">
      <c r="A3" s="15"/>
      <c r="B3" s="15"/>
      <c r="C3" s="8" t="s">
        <v>24</v>
      </c>
      <c r="D3" s="8"/>
      <c r="E3" s="8"/>
      <c r="F3" s="6" t="s">
        <v>32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44" ht="12" customHeight="1" x14ac:dyDescent="0.2">
      <c r="A4" s="16"/>
      <c r="B4" s="16"/>
      <c r="C4" s="16"/>
      <c r="D4" s="16"/>
      <c r="E4" s="16"/>
      <c r="F4" s="16"/>
      <c r="G4" s="16"/>
      <c r="H4" s="16"/>
    </row>
    <row r="5" spans="1:44" s="17" customFormat="1" ht="33.75" customHeight="1" x14ac:dyDescent="0.2">
      <c r="A5" s="7" t="s">
        <v>15</v>
      </c>
      <c r="B5" s="7" t="s">
        <v>16</v>
      </c>
      <c r="C5" s="9" t="s">
        <v>21</v>
      </c>
      <c r="D5" s="9"/>
      <c r="E5" s="9"/>
      <c r="F5" s="7" t="s">
        <v>22</v>
      </c>
      <c r="G5" s="7"/>
      <c r="H5" s="7"/>
      <c r="I5" s="27" t="s">
        <v>27</v>
      </c>
      <c r="J5" s="28"/>
      <c r="K5" s="28"/>
      <c r="L5" s="28"/>
      <c r="M5" s="28"/>
      <c r="N5" s="28"/>
      <c r="O5" s="28"/>
      <c r="P5" s="28"/>
      <c r="Q5" s="28"/>
      <c r="R5" s="26" t="s">
        <v>28</v>
      </c>
      <c r="S5" s="26"/>
      <c r="T5" s="26"/>
      <c r="U5" s="26"/>
      <c r="V5" s="26"/>
      <c r="W5" s="26"/>
      <c r="X5" s="26"/>
      <c r="Y5" s="26"/>
      <c r="Z5" s="26"/>
      <c r="AA5" s="7" t="s">
        <v>29</v>
      </c>
      <c r="AB5" s="7"/>
      <c r="AC5" s="7"/>
      <c r="AD5" s="7"/>
      <c r="AE5" s="7"/>
      <c r="AF5" s="7"/>
      <c r="AG5" s="7"/>
      <c r="AH5" s="7"/>
      <c r="AI5" s="7"/>
      <c r="AJ5" s="7" t="s">
        <v>25</v>
      </c>
      <c r="AK5" s="7"/>
      <c r="AL5" s="7"/>
      <c r="AM5" s="7" t="s">
        <v>26</v>
      </c>
      <c r="AN5" s="7"/>
      <c r="AO5" s="7"/>
      <c r="AP5" s="7" t="s">
        <v>26</v>
      </c>
      <c r="AQ5" s="7"/>
      <c r="AR5" s="7"/>
    </row>
    <row r="6" spans="1:44" ht="103.5" customHeight="1" x14ac:dyDescent="0.2">
      <c r="A6" s="7"/>
      <c r="B6" s="7"/>
      <c r="C6" s="9">
        <v>2018</v>
      </c>
      <c r="D6" s="9">
        <v>2019</v>
      </c>
      <c r="E6" s="9">
        <v>2020</v>
      </c>
      <c r="F6" s="7"/>
      <c r="G6" s="7"/>
      <c r="H6" s="7"/>
      <c r="I6" s="25" t="s">
        <v>30</v>
      </c>
      <c r="J6" s="24">
        <v>100000</v>
      </c>
      <c r="K6" s="24" t="s">
        <v>23</v>
      </c>
      <c r="L6" s="25" t="s">
        <v>30</v>
      </c>
      <c r="M6" s="24">
        <v>100000</v>
      </c>
      <c r="N6" s="24" t="s">
        <v>23</v>
      </c>
      <c r="O6" s="25" t="s">
        <v>30</v>
      </c>
      <c r="P6" s="24">
        <v>100000</v>
      </c>
      <c r="Q6" s="24" t="s">
        <v>23</v>
      </c>
      <c r="R6" s="25" t="s">
        <v>31</v>
      </c>
      <c r="S6" s="25">
        <v>500</v>
      </c>
      <c r="T6" s="24" t="s">
        <v>23</v>
      </c>
      <c r="U6" s="25" t="s">
        <v>31</v>
      </c>
      <c r="V6" s="25">
        <v>500</v>
      </c>
      <c r="W6" s="24" t="s">
        <v>23</v>
      </c>
      <c r="X6" s="25" t="s">
        <v>31</v>
      </c>
      <c r="Y6" s="25">
        <v>500</v>
      </c>
      <c r="Z6" s="24" t="s">
        <v>23</v>
      </c>
      <c r="AA6" s="25" t="s">
        <v>31</v>
      </c>
      <c r="AB6" s="25">
        <v>2000</v>
      </c>
      <c r="AC6" s="24" t="s">
        <v>23</v>
      </c>
      <c r="AD6" s="25" t="s">
        <v>31</v>
      </c>
      <c r="AE6" s="25">
        <v>2000</v>
      </c>
      <c r="AF6" s="24" t="s">
        <v>23</v>
      </c>
      <c r="AG6" s="25" t="s">
        <v>31</v>
      </c>
      <c r="AH6" s="25">
        <v>2000</v>
      </c>
      <c r="AI6" s="24" t="s">
        <v>23</v>
      </c>
      <c r="AJ6" s="25">
        <v>2019</v>
      </c>
      <c r="AK6" s="25">
        <v>2020</v>
      </c>
      <c r="AL6" s="25">
        <v>2021</v>
      </c>
      <c r="AM6" s="25">
        <v>2019</v>
      </c>
      <c r="AN6" s="25">
        <v>2020</v>
      </c>
      <c r="AO6" s="25">
        <v>2021</v>
      </c>
      <c r="AP6" s="25">
        <v>2019</v>
      </c>
      <c r="AQ6" s="25">
        <v>2020</v>
      </c>
      <c r="AR6" s="25">
        <v>2021</v>
      </c>
    </row>
    <row r="7" spans="1:44" ht="19.5" customHeight="1" x14ac:dyDescent="0.2">
      <c r="A7" s="7"/>
      <c r="B7" s="7"/>
      <c r="C7" s="9"/>
      <c r="D7" s="9"/>
      <c r="E7" s="9"/>
      <c r="F7" s="25">
        <v>2018</v>
      </c>
      <c r="G7" s="25">
        <v>2019</v>
      </c>
      <c r="H7" s="25">
        <v>2020</v>
      </c>
      <c r="I7" s="22">
        <v>2019</v>
      </c>
      <c r="J7" s="22"/>
      <c r="K7" s="22"/>
      <c r="L7" s="22">
        <v>2020</v>
      </c>
      <c r="M7" s="22"/>
      <c r="N7" s="22"/>
      <c r="O7" s="22">
        <v>2021</v>
      </c>
      <c r="P7" s="22"/>
      <c r="Q7" s="22"/>
      <c r="R7" s="22">
        <v>2019</v>
      </c>
      <c r="S7" s="22"/>
      <c r="T7" s="22"/>
      <c r="U7" s="22">
        <v>2020</v>
      </c>
      <c r="V7" s="22"/>
      <c r="W7" s="22"/>
      <c r="X7" s="22">
        <v>2021</v>
      </c>
      <c r="Y7" s="22"/>
      <c r="Z7" s="22"/>
      <c r="AA7" s="22">
        <v>2019</v>
      </c>
      <c r="AB7" s="22"/>
      <c r="AC7" s="22"/>
      <c r="AD7" s="22">
        <v>2020</v>
      </c>
      <c r="AE7" s="22"/>
      <c r="AF7" s="22"/>
      <c r="AG7" s="22">
        <v>2021</v>
      </c>
      <c r="AH7" s="22"/>
      <c r="AI7" s="22"/>
      <c r="AJ7" s="23"/>
      <c r="AK7" s="23"/>
      <c r="AL7" s="23"/>
      <c r="AM7" s="23"/>
      <c r="AN7" s="23"/>
      <c r="AO7" s="23"/>
      <c r="AR7" s="32"/>
    </row>
    <row r="8" spans="1:44" ht="15" x14ac:dyDescent="0.2">
      <c r="A8" s="3">
        <v>1</v>
      </c>
      <c r="B8" s="4" t="s">
        <v>13</v>
      </c>
      <c r="C8" s="10">
        <v>1.492</v>
      </c>
      <c r="D8" s="10">
        <v>1.492</v>
      </c>
      <c r="E8" s="10">
        <v>1.492</v>
      </c>
      <c r="F8" s="1">
        <v>0.1</v>
      </c>
      <c r="G8" s="1">
        <v>0.1</v>
      </c>
      <c r="H8" s="1">
        <v>0.1</v>
      </c>
      <c r="I8" s="11">
        <v>3</v>
      </c>
      <c r="J8" s="11">
        <f>I8*$J$6</f>
        <v>300000</v>
      </c>
      <c r="K8" s="12">
        <f t="shared" ref="K8:K25" si="0">ROUND(J8*(1-F8),0)</f>
        <v>270000</v>
      </c>
      <c r="L8" s="11">
        <v>3</v>
      </c>
      <c r="M8" s="11">
        <f>L8*$M$6</f>
        <v>300000</v>
      </c>
      <c r="N8" s="12">
        <f t="shared" ref="N8:N25" si="1">ROUND(M8*(1-G8),0)</f>
        <v>270000</v>
      </c>
      <c r="O8" s="11">
        <v>3</v>
      </c>
      <c r="P8" s="11">
        <f>O8*$P$6</f>
        <v>300000</v>
      </c>
      <c r="Q8" s="12">
        <f t="shared" ref="Q8:Q25" si="2">ROUND(P8*(1-H8),0)</f>
        <v>270000</v>
      </c>
      <c r="R8" s="11">
        <v>5</v>
      </c>
      <c r="S8" s="11">
        <f>R8*$S$6*12</f>
        <v>30000</v>
      </c>
      <c r="T8" s="12">
        <f t="shared" ref="T8:T25" si="3">ROUND(S8*(1-F8),0)</f>
        <v>27000</v>
      </c>
      <c r="U8" s="11">
        <v>5</v>
      </c>
      <c r="V8" s="11">
        <f>U8*$V$6*12</f>
        <v>30000</v>
      </c>
      <c r="W8" s="12">
        <f t="shared" ref="W8:W25" si="4">ROUND(V8*(1-G8),0)</f>
        <v>27000</v>
      </c>
      <c r="X8" s="11">
        <v>5</v>
      </c>
      <c r="Y8" s="11">
        <f>X8*$Y$6*12</f>
        <v>30000</v>
      </c>
      <c r="Z8" s="12">
        <f t="shared" ref="Z8:Z25" si="5">ROUND(Y8*(1-H8),0)</f>
        <v>27000</v>
      </c>
      <c r="AA8" s="11">
        <f>R8</f>
        <v>5</v>
      </c>
      <c r="AB8" s="11">
        <f>AA8*$AB$6*12</f>
        <v>120000</v>
      </c>
      <c r="AC8" s="12">
        <f t="shared" ref="AC8:AC25" si="6">ROUND(AB8*(1-F8),0)</f>
        <v>108000</v>
      </c>
      <c r="AD8" s="11">
        <f>U8</f>
        <v>5</v>
      </c>
      <c r="AE8" s="11">
        <f>AD8*$AE$6*12</f>
        <v>120000</v>
      </c>
      <c r="AF8" s="12">
        <f t="shared" ref="AF8:AF25" si="7">ROUND(AE8*(1-G8),0)</f>
        <v>108000</v>
      </c>
      <c r="AG8" s="11">
        <f>X8</f>
        <v>5</v>
      </c>
      <c r="AH8" s="11">
        <f>AG8*$AH$6*12</f>
        <v>120000</v>
      </c>
      <c r="AI8" s="12">
        <f t="shared" ref="AI8:AI25" si="8">ROUND(AH8*(1-H8),0)</f>
        <v>108000</v>
      </c>
      <c r="AJ8" s="11">
        <f>J8+S8+AB8</f>
        <v>450000</v>
      </c>
      <c r="AK8" s="11">
        <f>M8+V8+AE8</f>
        <v>450000</v>
      </c>
      <c r="AL8" s="11">
        <f>P8+Y8+AH8</f>
        <v>450000</v>
      </c>
      <c r="AM8" s="12">
        <f t="shared" ref="AM8:AO25" si="9">ROUND(AJ8*(1-F8),-2)</f>
        <v>405000</v>
      </c>
      <c r="AN8" s="12">
        <f t="shared" si="9"/>
        <v>405000</v>
      </c>
      <c r="AO8" s="12">
        <f t="shared" si="9"/>
        <v>405000</v>
      </c>
      <c r="AP8" s="18">
        <f>AM8/1000</f>
        <v>405</v>
      </c>
      <c r="AQ8" s="18">
        <f t="shared" ref="AQ8:AR23" si="10">AN8/1000</f>
        <v>405</v>
      </c>
      <c r="AR8" s="18">
        <f t="shared" si="10"/>
        <v>405</v>
      </c>
    </row>
    <row r="9" spans="1:44" ht="15" x14ac:dyDescent="0.2">
      <c r="A9" s="3">
        <v>2</v>
      </c>
      <c r="B9" s="4" t="s">
        <v>18</v>
      </c>
      <c r="C9" s="10">
        <v>1.492</v>
      </c>
      <c r="D9" s="10">
        <v>1.492</v>
      </c>
      <c r="E9" s="10">
        <v>1.492</v>
      </c>
      <c r="F9" s="1">
        <v>0.1</v>
      </c>
      <c r="G9" s="1">
        <v>0.1</v>
      </c>
      <c r="H9" s="1">
        <v>0.1</v>
      </c>
      <c r="I9" s="11">
        <v>1</v>
      </c>
      <c r="J9" s="11">
        <f>I9*$J$6</f>
        <v>100000</v>
      </c>
      <c r="K9" s="12">
        <f t="shared" si="0"/>
        <v>90000</v>
      </c>
      <c r="L9" s="11">
        <v>1</v>
      </c>
      <c r="M9" s="11">
        <f t="shared" ref="M9:M25" si="11">L9*$M$6</f>
        <v>100000</v>
      </c>
      <c r="N9" s="12">
        <f t="shared" si="1"/>
        <v>90000</v>
      </c>
      <c r="O9" s="11">
        <v>1</v>
      </c>
      <c r="P9" s="11">
        <f t="shared" ref="P9:P25" si="12">O9*$P$6</f>
        <v>100000</v>
      </c>
      <c r="Q9" s="12">
        <f t="shared" si="2"/>
        <v>90000</v>
      </c>
      <c r="R9" s="11">
        <v>6</v>
      </c>
      <c r="S9" s="11">
        <f t="shared" ref="S9:S25" si="13">R9*$S$6*12</f>
        <v>36000</v>
      </c>
      <c r="T9" s="12">
        <f t="shared" si="3"/>
        <v>32400</v>
      </c>
      <c r="U9" s="11">
        <v>6</v>
      </c>
      <c r="V9" s="11">
        <f t="shared" ref="V9:V25" si="14">U9*$V$6*12</f>
        <v>36000</v>
      </c>
      <c r="W9" s="12">
        <f t="shared" si="4"/>
        <v>32400</v>
      </c>
      <c r="X9" s="11">
        <v>6</v>
      </c>
      <c r="Y9" s="11">
        <f t="shared" ref="Y9:Y25" si="15">X9*$Y$6*12</f>
        <v>36000</v>
      </c>
      <c r="Z9" s="12">
        <f t="shared" si="5"/>
        <v>32400</v>
      </c>
      <c r="AA9" s="11">
        <f t="shared" ref="AA9:AA25" si="16">R9</f>
        <v>6</v>
      </c>
      <c r="AB9" s="11">
        <f t="shared" ref="AB9:AB25" si="17">AA9*$AB$6*12</f>
        <v>144000</v>
      </c>
      <c r="AC9" s="12">
        <f t="shared" si="6"/>
        <v>129600</v>
      </c>
      <c r="AD9" s="11">
        <f t="shared" ref="AD9:AD25" si="18">U9</f>
        <v>6</v>
      </c>
      <c r="AE9" s="11">
        <f t="shared" ref="AE9:AE25" si="19">AD9*$AE$6*12</f>
        <v>144000</v>
      </c>
      <c r="AF9" s="12">
        <f t="shared" si="7"/>
        <v>129600</v>
      </c>
      <c r="AG9" s="11">
        <f t="shared" ref="AG9:AG25" si="20">X9</f>
        <v>6</v>
      </c>
      <c r="AH9" s="11">
        <f t="shared" ref="AH9:AH25" si="21">AG9*$AH$6*12</f>
        <v>144000</v>
      </c>
      <c r="AI9" s="12">
        <f t="shared" si="8"/>
        <v>129600</v>
      </c>
      <c r="AJ9" s="11">
        <f t="shared" ref="AJ9:AJ25" si="22">J9+S9+AB9</f>
        <v>280000</v>
      </c>
      <c r="AK9" s="11">
        <f t="shared" ref="AK9:AK25" si="23">M9+V9+AE9</f>
        <v>280000</v>
      </c>
      <c r="AL9" s="11">
        <f t="shared" ref="AL9:AL25" si="24">P9+Y9+AH9</f>
        <v>280000</v>
      </c>
      <c r="AM9" s="12">
        <f t="shared" si="9"/>
        <v>252000</v>
      </c>
      <c r="AN9" s="12">
        <f t="shared" si="9"/>
        <v>252000</v>
      </c>
      <c r="AO9" s="12">
        <f t="shared" si="9"/>
        <v>252000</v>
      </c>
      <c r="AP9" s="18">
        <f t="shared" ref="AP9:AR25" si="25">AM9/1000</f>
        <v>252</v>
      </c>
      <c r="AQ9" s="18">
        <f t="shared" si="10"/>
        <v>252</v>
      </c>
      <c r="AR9" s="18">
        <f t="shared" si="10"/>
        <v>252</v>
      </c>
    </row>
    <row r="10" spans="1:44" ht="15" x14ac:dyDescent="0.2">
      <c r="A10" s="3">
        <v>3</v>
      </c>
      <c r="B10" s="4" t="s">
        <v>19</v>
      </c>
      <c r="C10" s="10">
        <v>1.492</v>
      </c>
      <c r="D10" s="10">
        <v>1.492</v>
      </c>
      <c r="E10" s="10">
        <v>1.492</v>
      </c>
      <c r="F10" s="1">
        <v>0.1</v>
      </c>
      <c r="G10" s="1">
        <v>0.1</v>
      </c>
      <c r="H10" s="1">
        <v>0.1</v>
      </c>
      <c r="I10" s="11">
        <v>2</v>
      </c>
      <c r="J10" s="11">
        <f>I10*$J$6</f>
        <v>200000</v>
      </c>
      <c r="K10" s="12">
        <f t="shared" si="0"/>
        <v>180000</v>
      </c>
      <c r="L10" s="11">
        <v>2</v>
      </c>
      <c r="M10" s="11">
        <f t="shared" si="11"/>
        <v>200000</v>
      </c>
      <c r="N10" s="12">
        <f t="shared" si="1"/>
        <v>180000</v>
      </c>
      <c r="O10" s="11">
        <v>2</v>
      </c>
      <c r="P10" s="11">
        <f t="shared" si="12"/>
        <v>200000</v>
      </c>
      <c r="Q10" s="12">
        <f t="shared" si="2"/>
        <v>180000</v>
      </c>
      <c r="R10" s="11">
        <v>22</v>
      </c>
      <c r="S10" s="11">
        <f t="shared" si="13"/>
        <v>132000</v>
      </c>
      <c r="T10" s="12">
        <f t="shared" si="3"/>
        <v>118800</v>
      </c>
      <c r="U10" s="11">
        <v>22</v>
      </c>
      <c r="V10" s="11">
        <f t="shared" si="14"/>
        <v>132000</v>
      </c>
      <c r="W10" s="12">
        <f t="shared" si="4"/>
        <v>118800</v>
      </c>
      <c r="X10" s="11">
        <v>22</v>
      </c>
      <c r="Y10" s="11">
        <f t="shared" si="15"/>
        <v>132000</v>
      </c>
      <c r="Z10" s="12">
        <f t="shared" si="5"/>
        <v>118800</v>
      </c>
      <c r="AA10" s="11">
        <f t="shared" si="16"/>
        <v>22</v>
      </c>
      <c r="AB10" s="11">
        <f t="shared" si="17"/>
        <v>528000</v>
      </c>
      <c r="AC10" s="12">
        <f t="shared" si="6"/>
        <v>475200</v>
      </c>
      <c r="AD10" s="11">
        <f t="shared" si="18"/>
        <v>22</v>
      </c>
      <c r="AE10" s="11">
        <f t="shared" si="19"/>
        <v>528000</v>
      </c>
      <c r="AF10" s="12">
        <f t="shared" si="7"/>
        <v>475200</v>
      </c>
      <c r="AG10" s="11">
        <f t="shared" si="20"/>
        <v>22</v>
      </c>
      <c r="AH10" s="11">
        <f t="shared" si="21"/>
        <v>528000</v>
      </c>
      <c r="AI10" s="12">
        <f t="shared" si="8"/>
        <v>475200</v>
      </c>
      <c r="AJ10" s="11">
        <f t="shared" si="22"/>
        <v>860000</v>
      </c>
      <c r="AK10" s="11">
        <f t="shared" si="23"/>
        <v>860000</v>
      </c>
      <c r="AL10" s="11">
        <f t="shared" si="24"/>
        <v>860000</v>
      </c>
      <c r="AM10" s="12">
        <f t="shared" si="9"/>
        <v>774000</v>
      </c>
      <c r="AN10" s="12">
        <f t="shared" si="9"/>
        <v>774000</v>
      </c>
      <c r="AO10" s="12">
        <f t="shared" si="9"/>
        <v>774000</v>
      </c>
      <c r="AP10" s="18">
        <f t="shared" si="25"/>
        <v>774</v>
      </c>
      <c r="AQ10" s="18">
        <f t="shared" si="10"/>
        <v>774</v>
      </c>
      <c r="AR10" s="18">
        <f t="shared" si="10"/>
        <v>774</v>
      </c>
    </row>
    <row r="11" spans="1:44" ht="15" x14ac:dyDescent="0.2">
      <c r="A11" s="3">
        <v>4</v>
      </c>
      <c r="B11" s="4" t="s">
        <v>0</v>
      </c>
      <c r="C11" s="10">
        <v>1.492</v>
      </c>
      <c r="D11" s="10">
        <v>1.492</v>
      </c>
      <c r="E11" s="10">
        <v>1.492</v>
      </c>
      <c r="F11" s="1">
        <v>0.1</v>
      </c>
      <c r="G11" s="1">
        <v>0.1</v>
      </c>
      <c r="H11" s="1">
        <v>0.1</v>
      </c>
      <c r="I11" s="11">
        <v>3</v>
      </c>
      <c r="J11" s="11">
        <f>I11*$J$6</f>
        <v>300000</v>
      </c>
      <c r="K11" s="12">
        <f t="shared" si="0"/>
        <v>270000</v>
      </c>
      <c r="L11" s="11">
        <v>3</v>
      </c>
      <c r="M11" s="11">
        <f t="shared" si="11"/>
        <v>300000</v>
      </c>
      <c r="N11" s="12">
        <f t="shared" si="1"/>
        <v>270000</v>
      </c>
      <c r="O11" s="11">
        <v>3</v>
      </c>
      <c r="P11" s="11">
        <f t="shared" si="12"/>
        <v>300000</v>
      </c>
      <c r="Q11" s="12">
        <f t="shared" si="2"/>
        <v>270000</v>
      </c>
      <c r="R11" s="11">
        <v>30</v>
      </c>
      <c r="S11" s="11">
        <f t="shared" si="13"/>
        <v>180000</v>
      </c>
      <c r="T11" s="12">
        <f t="shared" si="3"/>
        <v>162000</v>
      </c>
      <c r="U11" s="11">
        <v>30</v>
      </c>
      <c r="V11" s="11">
        <f t="shared" si="14"/>
        <v>180000</v>
      </c>
      <c r="W11" s="12">
        <f t="shared" si="4"/>
        <v>162000</v>
      </c>
      <c r="X11" s="11">
        <v>30</v>
      </c>
      <c r="Y11" s="11">
        <f t="shared" si="15"/>
        <v>180000</v>
      </c>
      <c r="Z11" s="12">
        <f t="shared" si="5"/>
        <v>162000</v>
      </c>
      <c r="AA11" s="11">
        <f t="shared" si="16"/>
        <v>30</v>
      </c>
      <c r="AB11" s="11">
        <f t="shared" si="17"/>
        <v>720000</v>
      </c>
      <c r="AC11" s="12">
        <f t="shared" si="6"/>
        <v>648000</v>
      </c>
      <c r="AD11" s="11">
        <f t="shared" si="18"/>
        <v>30</v>
      </c>
      <c r="AE11" s="11">
        <f t="shared" si="19"/>
        <v>720000</v>
      </c>
      <c r="AF11" s="12">
        <f t="shared" si="7"/>
        <v>648000</v>
      </c>
      <c r="AG11" s="11">
        <f t="shared" si="20"/>
        <v>30</v>
      </c>
      <c r="AH11" s="11">
        <f t="shared" si="21"/>
        <v>720000</v>
      </c>
      <c r="AI11" s="12">
        <f t="shared" si="8"/>
        <v>648000</v>
      </c>
      <c r="AJ11" s="11">
        <f t="shared" si="22"/>
        <v>1200000</v>
      </c>
      <c r="AK11" s="11">
        <f t="shared" si="23"/>
        <v>1200000</v>
      </c>
      <c r="AL11" s="11">
        <f t="shared" si="24"/>
        <v>1200000</v>
      </c>
      <c r="AM11" s="12">
        <f t="shared" si="9"/>
        <v>1080000</v>
      </c>
      <c r="AN11" s="12">
        <f t="shared" si="9"/>
        <v>1080000</v>
      </c>
      <c r="AO11" s="12">
        <f t="shared" si="9"/>
        <v>1080000</v>
      </c>
      <c r="AP11" s="18">
        <f t="shared" si="25"/>
        <v>1080</v>
      </c>
      <c r="AQ11" s="18">
        <f t="shared" si="10"/>
        <v>1080</v>
      </c>
      <c r="AR11" s="18">
        <f t="shared" si="10"/>
        <v>1080</v>
      </c>
    </row>
    <row r="12" spans="1:44" ht="15" x14ac:dyDescent="0.2">
      <c r="A12" s="3">
        <v>5</v>
      </c>
      <c r="B12" s="4" t="s">
        <v>1</v>
      </c>
      <c r="C12" s="10">
        <v>1.492</v>
      </c>
      <c r="D12" s="10">
        <v>1.492</v>
      </c>
      <c r="E12" s="10">
        <v>1.492</v>
      </c>
      <c r="F12" s="1">
        <v>0.1</v>
      </c>
      <c r="G12" s="1">
        <v>0.1</v>
      </c>
      <c r="H12" s="1">
        <v>0.1</v>
      </c>
      <c r="I12" s="11">
        <v>6</v>
      </c>
      <c r="J12" s="11">
        <f>I12*$J$6</f>
        <v>600000</v>
      </c>
      <c r="K12" s="12">
        <f t="shared" si="0"/>
        <v>540000</v>
      </c>
      <c r="L12" s="11">
        <v>6</v>
      </c>
      <c r="M12" s="11">
        <f t="shared" si="11"/>
        <v>600000</v>
      </c>
      <c r="N12" s="12">
        <f t="shared" si="1"/>
        <v>540000</v>
      </c>
      <c r="O12" s="11">
        <v>6</v>
      </c>
      <c r="P12" s="11">
        <f t="shared" si="12"/>
        <v>600000</v>
      </c>
      <c r="Q12" s="12">
        <f t="shared" si="2"/>
        <v>540000</v>
      </c>
      <c r="R12" s="11">
        <v>29</v>
      </c>
      <c r="S12" s="11">
        <f t="shared" si="13"/>
        <v>174000</v>
      </c>
      <c r="T12" s="12">
        <f t="shared" si="3"/>
        <v>156600</v>
      </c>
      <c r="U12" s="11">
        <v>29</v>
      </c>
      <c r="V12" s="11">
        <f t="shared" si="14"/>
        <v>174000</v>
      </c>
      <c r="W12" s="12">
        <f t="shared" si="4"/>
        <v>156600</v>
      </c>
      <c r="X12" s="11">
        <v>29</v>
      </c>
      <c r="Y12" s="11">
        <f t="shared" si="15"/>
        <v>174000</v>
      </c>
      <c r="Z12" s="12">
        <f t="shared" si="5"/>
        <v>156600</v>
      </c>
      <c r="AA12" s="11">
        <f t="shared" si="16"/>
        <v>29</v>
      </c>
      <c r="AB12" s="11">
        <f t="shared" si="17"/>
        <v>696000</v>
      </c>
      <c r="AC12" s="12">
        <f t="shared" si="6"/>
        <v>626400</v>
      </c>
      <c r="AD12" s="11">
        <f t="shared" si="18"/>
        <v>29</v>
      </c>
      <c r="AE12" s="11">
        <f t="shared" si="19"/>
        <v>696000</v>
      </c>
      <c r="AF12" s="12">
        <f t="shared" si="7"/>
        <v>626400</v>
      </c>
      <c r="AG12" s="11">
        <f t="shared" si="20"/>
        <v>29</v>
      </c>
      <c r="AH12" s="11">
        <f t="shared" si="21"/>
        <v>696000</v>
      </c>
      <c r="AI12" s="12">
        <f t="shared" si="8"/>
        <v>626400</v>
      </c>
      <c r="AJ12" s="11">
        <f t="shared" si="22"/>
        <v>1470000</v>
      </c>
      <c r="AK12" s="11">
        <f t="shared" si="23"/>
        <v>1470000</v>
      </c>
      <c r="AL12" s="11">
        <f t="shared" si="24"/>
        <v>1470000</v>
      </c>
      <c r="AM12" s="12">
        <f t="shared" si="9"/>
        <v>1323000</v>
      </c>
      <c r="AN12" s="12">
        <f t="shared" si="9"/>
        <v>1323000</v>
      </c>
      <c r="AO12" s="12">
        <f t="shared" si="9"/>
        <v>1323000</v>
      </c>
      <c r="AP12" s="18">
        <f t="shared" si="25"/>
        <v>1323</v>
      </c>
      <c r="AQ12" s="18">
        <f t="shared" si="10"/>
        <v>1323</v>
      </c>
      <c r="AR12" s="18">
        <f t="shared" si="10"/>
        <v>1323</v>
      </c>
    </row>
    <row r="13" spans="1:44" ht="15.75" customHeight="1" x14ac:dyDescent="0.2">
      <c r="A13" s="3">
        <v>6</v>
      </c>
      <c r="B13" s="4" t="s">
        <v>20</v>
      </c>
      <c r="C13" s="10">
        <v>1.492</v>
      </c>
      <c r="D13" s="10">
        <v>1.492</v>
      </c>
      <c r="E13" s="10">
        <v>1.492</v>
      </c>
      <c r="F13" s="1">
        <v>0.1</v>
      </c>
      <c r="G13" s="1">
        <v>0.1</v>
      </c>
      <c r="H13" s="1">
        <v>0.1</v>
      </c>
      <c r="I13" s="11">
        <v>1</v>
      </c>
      <c r="J13" s="11">
        <f>I13*$J$6</f>
        <v>100000</v>
      </c>
      <c r="K13" s="12">
        <f t="shared" si="0"/>
        <v>90000</v>
      </c>
      <c r="L13" s="11">
        <v>1</v>
      </c>
      <c r="M13" s="11">
        <f t="shared" si="11"/>
        <v>100000</v>
      </c>
      <c r="N13" s="12">
        <f t="shared" si="1"/>
        <v>90000</v>
      </c>
      <c r="O13" s="11">
        <v>1</v>
      </c>
      <c r="P13" s="11">
        <f t="shared" si="12"/>
        <v>100000</v>
      </c>
      <c r="Q13" s="12">
        <f t="shared" si="2"/>
        <v>90000</v>
      </c>
      <c r="R13" s="11">
        <v>19</v>
      </c>
      <c r="S13" s="11">
        <f t="shared" si="13"/>
        <v>114000</v>
      </c>
      <c r="T13" s="12">
        <f t="shared" si="3"/>
        <v>102600</v>
      </c>
      <c r="U13" s="11">
        <v>19</v>
      </c>
      <c r="V13" s="11">
        <f t="shared" si="14"/>
        <v>114000</v>
      </c>
      <c r="W13" s="12">
        <f t="shared" si="4"/>
        <v>102600</v>
      </c>
      <c r="X13" s="11">
        <v>19</v>
      </c>
      <c r="Y13" s="11">
        <f t="shared" si="15"/>
        <v>114000</v>
      </c>
      <c r="Z13" s="12">
        <f t="shared" si="5"/>
        <v>102600</v>
      </c>
      <c r="AA13" s="11">
        <f t="shared" si="16"/>
        <v>19</v>
      </c>
      <c r="AB13" s="11">
        <f t="shared" si="17"/>
        <v>456000</v>
      </c>
      <c r="AC13" s="12">
        <f t="shared" si="6"/>
        <v>410400</v>
      </c>
      <c r="AD13" s="11">
        <f t="shared" si="18"/>
        <v>19</v>
      </c>
      <c r="AE13" s="11">
        <f t="shared" si="19"/>
        <v>456000</v>
      </c>
      <c r="AF13" s="12">
        <f t="shared" si="7"/>
        <v>410400</v>
      </c>
      <c r="AG13" s="11">
        <f t="shared" si="20"/>
        <v>19</v>
      </c>
      <c r="AH13" s="11">
        <f t="shared" si="21"/>
        <v>456000</v>
      </c>
      <c r="AI13" s="12">
        <f t="shared" si="8"/>
        <v>410400</v>
      </c>
      <c r="AJ13" s="11">
        <f t="shared" si="22"/>
        <v>670000</v>
      </c>
      <c r="AK13" s="11">
        <f t="shared" si="23"/>
        <v>670000</v>
      </c>
      <c r="AL13" s="11">
        <f t="shared" si="24"/>
        <v>670000</v>
      </c>
      <c r="AM13" s="12">
        <f t="shared" si="9"/>
        <v>603000</v>
      </c>
      <c r="AN13" s="12">
        <f t="shared" si="9"/>
        <v>603000</v>
      </c>
      <c r="AO13" s="12">
        <f t="shared" si="9"/>
        <v>603000</v>
      </c>
      <c r="AP13" s="18">
        <f t="shared" si="25"/>
        <v>603</v>
      </c>
      <c r="AQ13" s="18">
        <f t="shared" si="10"/>
        <v>603</v>
      </c>
      <c r="AR13" s="18">
        <f t="shared" si="10"/>
        <v>603</v>
      </c>
    </row>
    <row r="14" spans="1:44" ht="15.75" customHeight="1" x14ac:dyDescent="0.2">
      <c r="A14" s="3">
        <v>7</v>
      </c>
      <c r="B14" s="4" t="s">
        <v>2</v>
      </c>
      <c r="C14" s="10">
        <v>1.492</v>
      </c>
      <c r="D14" s="10">
        <v>1.492</v>
      </c>
      <c r="E14" s="10">
        <v>1.492</v>
      </c>
      <c r="F14" s="1">
        <v>0.1</v>
      </c>
      <c r="G14" s="1">
        <v>0.1</v>
      </c>
      <c r="H14" s="1">
        <v>0.1</v>
      </c>
      <c r="I14" s="11">
        <v>2</v>
      </c>
      <c r="J14" s="11">
        <f>I14*$J$6</f>
        <v>200000</v>
      </c>
      <c r="K14" s="12">
        <f t="shared" si="0"/>
        <v>180000</v>
      </c>
      <c r="L14" s="11">
        <v>2</v>
      </c>
      <c r="M14" s="11">
        <f t="shared" si="11"/>
        <v>200000</v>
      </c>
      <c r="N14" s="12">
        <f t="shared" si="1"/>
        <v>180000</v>
      </c>
      <c r="O14" s="11">
        <v>2</v>
      </c>
      <c r="P14" s="11">
        <f t="shared" si="12"/>
        <v>200000</v>
      </c>
      <c r="Q14" s="12">
        <f t="shared" si="2"/>
        <v>180000</v>
      </c>
      <c r="R14" s="11">
        <v>22</v>
      </c>
      <c r="S14" s="11">
        <f t="shared" si="13"/>
        <v>132000</v>
      </c>
      <c r="T14" s="12">
        <f t="shared" si="3"/>
        <v>118800</v>
      </c>
      <c r="U14" s="11">
        <v>22</v>
      </c>
      <c r="V14" s="11">
        <f t="shared" si="14"/>
        <v>132000</v>
      </c>
      <c r="W14" s="12">
        <f t="shared" si="4"/>
        <v>118800</v>
      </c>
      <c r="X14" s="11">
        <v>22</v>
      </c>
      <c r="Y14" s="11">
        <f t="shared" si="15"/>
        <v>132000</v>
      </c>
      <c r="Z14" s="12">
        <f t="shared" si="5"/>
        <v>118800</v>
      </c>
      <c r="AA14" s="11">
        <f t="shared" si="16"/>
        <v>22</v>
      </c>
      <c r="AB14" s="11">
        <f t="shared" si="17"/>
        <v>528000</v>
      </c>
      <c r="AC14" s="12">
        <f t="shared" si="6"/>
        <v>475200</v>
      </c>
      <c r="AD14" s="11">
        <f t="shared" si="18"/>
        <v>22</v>
      </c>
      <c r="AE14" s="11">
        <f t="shared" si="19"/>
        <v>528000</v>
      </c>
      <c r="AF14" s="12">
        <f t="shared" si="7"/>
        <v>475200</v>
      </c>
      <c r="AG14" s="11">
        <f t="shared" si="20"/>
        <v>22</v>
      </c>
      <c r="AH14" s="11">
        <f t="shared" si="21"/>
        <v>528000</v>
      </c>
      <c r="AI14" s="12">
        <f t="shared" si="8"/>
        <v>475200</v>
      </c>
      <c r="AJ14" s="11">
        <f t="shared" si="22"/>
        <v>860000</v>
      </c>
      <c r="AK14" s="11">
        <f t="shared" si="23"/>
        <v>860000</v>
      </c>
      <c r="AL14" s="11">
        <f t="shared" si="24"/>
        <v>860000</v>
      </c>
      <c r="AM14" s="12">
        <f t="shared" si="9"/>
        <v>774000</v>
      </c>
      <c r="AN14" s="12">
        <f t="shared" si="9"/>
        <v>774000</v>
      </c>
      <c r="AO14" s="12">
        <f t="shared" si="9"/>
        <v>774000</v>
      </c>
      <c r="AP14" s="18">
        <f t="shared" si="25"/>
        <v>774</v>
      </c>
      <c r="AQ14" s="18">
        <f t="shared" si="10"/>
        <v>774</v>
      </c>
      <c r="AR14" s="18">
        <f t="shared" si="10"/>
        <v>774</v>
      </c>
    </row>
    <row r="15" spans="1:44" ht="15.75" customHeight="1" x14ac:dyDescent="0.2">
      <c r="A15" s="3">
        <v>8</v>
      </c>
      <c r="B15" s="4" t="s">
        <v>3</v>
      </c>
      <c r="C15" s="10">
        <v>1.492</v>
      </c>
      <c r="D15" s="10">
        <v>1.492</v>
      </c>
      <c r="E15" s="10">
        <v>1.492</v>
      </c>
      <c r="F15" s="1">
        <v>0.1</v>
      </c>
      <c r="G15" s="1">
        <v>0.1</v>
      </c>
      <c r="H15" s="1">
        <v>0.1</v>
      </c>
      <c r="I15" s="11">
        <v>1</v>
      </c>
      <c r="J15" s="11">
        <f>I15*$J$6</f>
        <v>100000</v>
      </c>
      <c r="K15" s="12">
        <f t="shared" si="0"/>
        <v>90000</v>
      </c>
      <c r="L15" s="11">
        <v>1</v>
      </c>
      <c r="M15" s="11">
        <f t="shared" si="11"/>
        <v>100000</v>
      </c>
      <c r="N15" s="12">
        <f t="shared" si="1"/>
        <v>90000</v>
      </c>
      <c r="O15" s="11">
        <v>1</v>
      </c>
      <c r="P15" s="11">
        <f t="shared" si="12"/>
        <v>100000</v>
      </c>
      <c r="Q15" s="12">
        <f t="shared" si="2"/>
        <v>90000</v>
      </c>
      <c r="R15" s="11">
        <v>12</v>
      </c>
      <c r="S15" s="11">
        <f t="shared" si="13"/>
        <v>72000</v>
      </c>
      <c r="T15" s="12">
        <f t="shared" si="3"/>
        <v>64800</v>
      </c>
      <c r="U15" s="11">
        <v>12</v>
      </c>
      <c r="V15" s="11">
        <f t="shared" si="14"/>
        <v>72000</v>
      </c>
      <c r="W15" s="12">
        <f t="shared" si="4"/>
        <v>64800</v>
      </c>
      <c r="X15" s="11">
        <v>12</v>
      </c>
      <c r="Y15" s="11">
        <f t="shared" si="15"/>
        <v>72000</v>
      </c>
      <c r="Z15" s="12">
        <f t="shared" si="5"/>
        <v>64800</v>
      </c>
      <c r="AA15" s="11">
        <f t="shared" si="16"/>
        <v>12</v>
      </c>
      <c r="AB15" s="11">
        <f t="shared" si="17"/>
        <v>288000</v>
      </c>
      <c r="AC15" s="12">
        <f t="shared" si="6"/>
        <v>259200</v>
      </c>
      <c r="AD15" s="11">
        <f t="shared" si="18"/>
        <v>12</v>
      </c>
      <c r="AE15" s="11">
        <f t="shared" si="19"/>
        <v>288000</v>
      </c>
      <c r="AF15" s="12">
        <f t="shared" si="7"/>
        <v>259200</v>
      </c>
      <c r="AG15" s="11">
        <f t="shared" si="20"/>
        <v>12</v>
      </c>
      <c r="AH15" s="11">
        <f t="shared" si="21"/>
        <v>288000</v>
      </c>
      <c r="AI15" s="12">
        <f t="shared" si="8"/>
        <v>259200</v>
      </c>
      <c r="AJ15" s="11">
        <f t="shared" si="22"/>
        <v>460000</v>
      </c>
      <c r="AK15" s="11">
        <f t="shared" si="23"/>
        <v>460000</v>
      </c>
      <c r="AL15" s="11">
        <f t="shared" si="24"/>
        <v>460000</v>
      </c>
      <c r="AM15" s="12">
        <f t="shared" si="9"/>
        <v>414000</v>
      </c>
      <c r="AN15" s="12">
        <f t="shared" si="9"/>
        <v>414000</v>
      </c>
      <c r="AO15" s="12">
        <f t="shared" si="9"/>
        <v>414000</v>
      </c>
      <c r="AP15" s="18">
        <f t="shared" si="25"/>
        <v>414</v>
      </c>
      <c r="AQ15" s="18">
        <f t="shared" si="10"/>
        <v>414</v>
      </c>
      <c r="AR15" s="18">
        <f t="shared" si="10"/>
        <v>414</v>
      </c>
    </row>
    <row r="16" spans="1:44" ht="15.75" customHeight="1" x14ac:dyDescent="0.2">
      <c r="A16" s="3">
        <v>9</v>
      </c>
      <c r="B16" s="4" t="s">
        <v>4</v>
      </c>
      <c r="C16" s="10">
        <v>1.492</v>
      </c>
      <c r="D16" s="10">
        <v>1.492</v>
      </c>
      <c r="E16" s="10">
        <v>1.492</v>
      </c>
      <c r="F16" s="1">
        <v>0.1</v>
      </c>
      <c r="G16" s="1">
        <v>0.1</v>
      </c>
      <c r="H16" s="1">
        <v>0.1</v>
      </c>
      <c r="I16" s="11">
        <v>1</v>
      </c>
      <c r="J16" s="11">
        <f>I16*$J$6</f>
        <v>100000</v>
      </c>
      <c r="K16" s="12">
        <f t="shared" si="0"/>
        <v>90000</v>
      </c>
      <c r="L16" s="11">
        <v>1</v>
      </c>
      <c r="M16" s="11">
        <f t="shared" si="11"/>
        <v>100000</v>
      </c>
      <c r="N16" s="12">
        <f t="shared" si="1"/>
        <v>90000</v>
      </c>
      <c r="O16" s="11">
        <v>1</v>
      </c>
      <c r="P16" s="11">
        <f t="shared" si="12"/>
        <v>100000</v>
      </c>
      <c r="Q16" s="12">
        <f t="shared" si="2"/>
        <v>90000</v>
      </c>
      <c r="R16" s="11">
        <v>11</v>
      </c>
      <c r="S16" s="11">
        <f t="shared" si="13"/>
        <v>66000</v>
      </c>
      <c r="T16" s="12">
        <f t="shared" si="3"/>
        <v>59400</v>
      </c>
      <c r="U16" s="11">
        <v>11</v>
      </c>
      <c r="V16" s="11">
        <f t="shared" si="14"/>
        <v>66000</v>
      </c>
      <c r="W16" s="12">
        <f t="shared" si="4"/>
        <v>59400</v>
      </c>
      <c r="X16" s="11">
        <v>11</v>
      </c>
      <c r="Y16" s="11">
        <f t="shared" si="15"/>
        <v>66000</v>
      </c>
      <c r="Z16" s="12">
        <f t="shared" si="5"/>
        <v>59400</v>
      </c>
      <c r="AA16" s="11">
        <f t="shared" si="16"/>
        <v>11</v>
      </c>
      <c r="AB16" s="11">
        <f t="shared" si="17"/>
        <v>264000</v>
      </c>
      <c r="AC16" s="12">
        <f t="shared" si="6"/>
        <v>237600</v>
      </c>
      <c r="AD16" s="11">
        <f t="shared" si="18"/>
        <v>11</v>
      </c>
      <c r="AE16" s="11">
        <f t="shared" si="19"/>
        <v>264000</v>
      </c>
      <c r="AF16" s="12">
        <f t="shared" si="7"/>
        <v>237600</v>
      </c>
      <c r="AG16" s="11">
        <f t="shared" si="20"/>
        <v>11</v>
      </c>
      <c r="AH16" s="11">
        <f t="shared" si="21"/>
        <v>264000</v>
      </c>
      <c r="AI16" s="12">
        <f t="shared" si="8"/>
        <v>237600</v>
      </c>
      <c r="AJ16" s="11">
        <f t="shared" si="22"/>
        <v>430000</v>
      </c>
      <c r="AK16" s="11">
        <f t="shared" si="23"/>
        <v>430000</v>
      </c>
      <c r="AL16" s="11">
        <f t="shared" si="24"/>
        <v>430000</v>
      </c>
      <c r="AM16" s="12">
        <f t="shared" si="9"/>
        <v>387000</v>
      </c>
      <c r="AN16" s="12">
        <f t="shared" si="9"/>
        <v>387000</v>
      </c>
      <c r="AO16" s="12">
        <f t="shared" si="9"/>
        <v>387000</v>
      </c>
      <c r="AP16" s="18">
        <f t="shared" si="25"/>
        <v>387</v>
      </c>
      <c r="AQ16" s="18">
        <f t="shared" si="10"/>
        <v>387</v>
      </c>
      <c r="AR16" s="18">
        <f t="shared" si="10"/>
        <v>387</v>
      </c>
    </row>
    <row r="17" spans="1:44" ht="15.75" customHeight="1" x14ac:dyDescent="0.2">
      <c r="A17" s="3">
        <v>10</v>
      </c>
      <c r="B17" s="4" t="s">
        <v>14</v>
      </c>
      <c r="C17" s="10">
        <v>1.492</v>
      </c>
      <c r="D17" s="10">
        <v>1.492</v>
      </c>
      <c r="E17" s="10">
        <v>1.492</v>
      </c>
      <c r="F17" s="1">
        <v>0.1</v>
      </c>
      <c r="G17" s="1">
        <v>0.1</v>
      </c>
      <c r="H17" s="1">
        <v>0.1</v>
      </c>
      <c r="I17" s="11">
        <v>1</v>
      </c>
      <c r="J17" s="11">
        <f>I17*$J$6</f>
        <v>100000</v>
      </c>
      <c r="K17" s="12">
        <f t="shared" si="0"/>
        <v>90000</v>
      </c>
      <c r="L17" s="11">
        <v>1</v>
      </c>
      <c r="M17" s="11">
        <f t="shared" si="11"/>
        <v>100000</v>
      </c>
      <c r="N17" s="12">
        <f t="shared" si="1"/>
        <v>90000</v>
      </c>
      <c r="O17" s="11">
        <v>1</v>
      </c>
      <c r="P17" s="11">
        <f t="shared" si="12"/>
        <v>100000</v>
      </c>
      <c r="Q17" s="12">
        <f t="shared" si="2"/>
        <v>90000</v>
      </c>
      <c r="R17" s="11">
        <v>10</v>
      </c>
      <c r="S17" s="11">
        <f t="shared" si="13"/>
        <v>60000</v>
      </c>
      <c r="T17" s="12">
        <f t="shared" si="3"/>
        <v>54000</v>
      </c>
      <c r="U17" s="11">
        <v>10</v>
      </c>
      <c r="V17" s="11">
        <f t="shared" si="14"/>
        <v>60000</v>
      </c>
      <c r="W17" s="12">
        <f t="shared" si="4"/>
        <v>54000</v>
      </c>
      <c r="X17" s="11">
        <v>10</v>
      </c>
      <c r="Y17" s="11">
        <f t="shared" si="15"/>
        <v>60000</v>
      </c>
      <c r="Z17" s="12">
        <f t="shared" si="5"/>
        <v>54000</v>
      </c>
      <c r="AA17" s="11">
        <f t="shared" si="16"/>
        <v>10</v>
      </c>
      <c r="AB17" s="11">
        <f t="shared" si="17"/>
        <v>240000</v>
      </c>
      <c r="AC17" s="12">
        <f t="shared" si="6"/>
        <v>216000</v>
      </c>
      <c r="AD17" s="11">
        <f t="shared" si="18"/>
        <v>10</v>
      </c>
      <c r="AE17" s="11">
        <f t="shared" si="19"/>
        <v>240000</v>
      </c>
      <c r="AF17" s="12">
        <f t="shared" si="7"/>
        <v>216000</v>
      </c>
      <c r="AG17" s="11">
        <f t="shared" si="20"/>
        <v>10</v>
      </c>
      <c r="AH17" s="11">
        <f t="shared" si="21"/>
        <v>240000</v>
      </c>
      <c r="AI17" s="12">
        <f t="shared" si="8"/>
        <v>216000</v>
      </c>
      <c r="AJ17" s="11">
        <f t="shared" si="22"/>
        <v>400000</v>
      </c>
      <c r="AK17" s="11">
        <f t="shared" si="23"/>
        <v>400000</v>
      </c>
      <c r="AL17" s="11">
        <f t="shared" si="24"/>
        <v>400000</v>
      </c>
      <c r="AM17" s="12">
        <f t="shared" si="9"/>
        <v>360000</v>
      </c>
      <c r="AN17" s="12">
        <f t="shared" si="9"/>
        <v>360000</v>
      </c>
      <c r="AO17" s="12">
        <f t="shared" si="9"/>
        <v>360000</v>
      </c>
      <c r="AP17" s="18">
        <f t="shared" si="25"/>
        <v>360</v>
      </c>
      <c r="AQ17" s="18">
        <f t="shared" si="10"/>
        <v>360</v>
      </c>
      <c r="AR17" s="18">
        <f t="shared" si="10"/>
        <v>360</v>
      </c>
    </row>
    <row r="18" spans="1:44" ht="15.75" customHeight="1" x14ac:dyDescent="0.2">
      <c r="A18" s="3">
        <v>11</v>
      </c>
      <c r="B18" s="4" t="s">
        <v>17</v>
      </c>
      <c r="C18" s="10">
        <v>1.492</v>
      </c>
      <c r="D18" s="10">
        <v>1.492</v>
      </c>
      <c r="E18" s="10">
        <v>1.492</v>
      </c>
      <c r="F18" s="1">
        <v>0.1</v>
      </c>
      <c r="G18" s="1">
        <v>0.1</v>
      </c>
      <c r="H18" s="1">
        <v>0.1</v>
      </c>
      <c r="I18" s="11">
        <v>1</v>
      </c>
      <c r="J18" s="11">
        <f>I18*$J$6</f>
        <v>100000</v>
      </c>
      <c r="K18" s="12">
        <f t="shared" si="0"/>
        <v>90000</v>
      </c>
      <c r="L18" s="11">
        <v>1</v>
      </c>
      <c r="M18" s="11">
        <f t="shared" si="11"/>
        <v>100000</v>
      </c>
      <c r="N18" s="12">
        <f t="shared" si="1"/>
        <v>90000</v>
      </c>
      <c r="O18" s="11">
        <v>1</v>
      </c>
      <c r="P18" s="11">
        <f t="shared" si="12"/>
        <v>100000</v>
      </c>
      <c r="Q18" s="12">
        <f t="shared" si="2"/>
        <v>90000</v>
      </c>
      <c r="R18" s="11">
        <v>24</v>
      </c>
      <c r="S18" s="11">
        <f t="shared" si="13"/>
        <v>144000</v>
      </c>
      <c r="T18" s="12">
        <f t="shared" si="3"/>
        <v>129600</v>
      </c>
      <c r="U18" s="11">
        <v>24</v>
      </c>
      <c r="V18" s="11">
        <f t="shared" si="14"/>
        <v>144000</v>
      </c>
      <c r="W18" s="12">
        <f t="shared" si="4"/>
        <v>129600</v>
      </c>
      <c r="X18" s="11">
        <v>24</v>
      </c>
      <c r="Y18" s="11">
        <f t="shared" si="15"/>
        <v>144000</v>
      </c>
      <c r="Z18" s="12">
        <f t="shared" si="5"/>
        <v>129600</v>
      </c>
      <c r="AA18" s="11">
        <f t="shared" si="16"/>
        <v>24</v>
      </c>
      <c r="AB18" s="11">
        <f t="shared" si="17"/>
        <v>576000</v>
      </c>
      <c r="AC18" s="12">
        <f t="shared" si="6"/>
        <v>518400</v>
      </c>
      <c r="AD18" s="11">
        <f t="shared" si="18"/>
        <v>24</v>
      </c>
      <c r="AE18" s="11">
        <f t="shared" si="19"/>
        <v>576000</v>
      </c>
      <c r="AF18" s="12">
        <f t="shared" si="7"/>
        <v>518400</v>
      </c>
      <c r="AG18" s="11">
        <f t="shared" si="20"/>
        <v>24</v>
      </c>
      <c r="AH18" s="11">
        <f t="shared" si="21"/>
        <v>576000</v>
      </c>
      <c r="AI18" s="12">
        <f t="shared" si="8"/>
        <v>518400</v>
      </c>
      <c r="AJ18" s="11">
        <f t="shared" si="22"/>
        <v>820000</v>
      </c>
      <c r="AK18" s="11">
        <f t="shared" si="23"/>
        <v>820000</v>
      </c>
      <c r="AL18" s="11">
        <f t="shared" si="24"/>
        <v>820000</v>
      </c>
      <c r="AM18" s="12">
        <f t="shared" si="9"/>
        <v>738000</v>
      </c>
      <c r="AN18" s="12">
        <f t="shared" si="9"/>
        <v>738000</v>
      </c>
      <c r="AO18" s="12">
        <f t="shared" si="9"/>
        <v>738000</v>
      </c>
      <c r="AP18" s="18">
        <f t="shared" si="25"/>
        <v>738</v>
      </c>
      <c r="AQ18" s="18">
        <f t="shared" si="10"/>
        <v>738</v>
      </c>
      <c r="AR18" s="18">
        <f t="shared" si="10"/>
        <v>738</v>
      </c>
    </row>
    <row r="19" spans="1:44" ht="15.75" customHeight="1" x14ac:dyDescent="0.2">
      <c r="A19" s="3">
        <v>12</v>
      </c>
      <c r="B19" s="4" t="s">
        <v>5</v>
      </c>
      <c r="C19" s="10">
        <v>1.492</v>
      </c>
      <c r="D19" s="10">
        <v>1.492</v>
      </c>
      <c r="E19" s="10">
        <v>1.492</v>
      </c>
      <c r="F19" s="1">
        <v>0.1</v>
      </c>
      <c r="G19" s="1">
        <v>0.1</v>
      </c>
      <c r="H19" s="1">
        <v>0.1</v>
      </c>
      <c r="I19" s="11">
        <v>3</v>
      </c>
      <c r="J19" s="11">
        <f>I19*$J$6</f>
        <v>300000</v>
      </c>
      <c r="K19" s="12">
        <f t="shared" si="0"/>
        <v>270000</v>
      </c>
      <c r="L19" s="11">
        <v>3</v>
      </c>
      <c r="M19" s="11">
        <f t="shared" si="11"/>
        <v>300000</v>
      </c>
      <c r="N19" s="12">
        <f t="shared" si="1"/>
        <v>270000</v>
      </c>
      <c r="O19" s="11">
        <v>3</v>
      </c>
      <c r="P19" s="11">
        <f t="shared" si="12"/>
        <v>300000</v>
      </c>
      <c r="Q19" s="12">
        <f t="shared" si="2"/>
        <v>270000</v>
      </c>
      <c r="R19" s="11">
        <v>17</v>
      </c>
      <c r="S19" s="11">
        <f t="shared" si="13"/>
        <v>102000</v>
      </c>
      <c r="T19" s="12">
        <f t="shared" si="3"/>
        <v>91800</v>
      </c>
      <c r="U19" s="11">
        <v>17</v>
      </c>
      <c r="V19" s="11">
        <f t="shared" si="14"/>
        <v>102000</v>
      </c>
      <c r="W19" s="12">
        <f t="shared" si="4"/>
        <v>91800</v>
      </c>
      <c r="X19" s="11">
        <v>17</v>
      </c>
      <c r="Y19" s="11">
        <f t="shared" si="15"/>
        <v>102000</v>
      </c>
      <c r="Z19" s="12">
        <f t="shared" si="5"/>
        <v>91800</v>
      </c>
      <c r="AA19" s="11">
        <f t="shared" si="16"/>
        <v>17</v>
      </c>
      <c r="AB19" s="11">
        <f t="shared" si="17"/>
        <v>408000</v>
      </c>
      <c r="AC19" s="12">
        <f t="shared" si="6"/>
        <v>367200</v>
      </c>
      <c r="AD19" s="11">
        <f t="shared" si="18"/>
        <v>17</v>
      </c>
      <c r="AE19" s="11">
        <f t="shared" si="19"/>
        <v>408000</v>
      </c>
      <c r="AF19" s="12">
        <f t="shared" si="7"/>
        <v>367200</v>
      </c>
      <c r="AG19" s="11">
        <f t="shared" si="20"/>
        <v>17</v>
      </c>
      <c r="AH19" s="11">
        <f t="shared" si="21"/>
        <v>408000</v>
      </c>
      <c r="AI19" s="12">
        <f t="shared" si="8"/>
        <v>367200</v>
      </c>
      <c r="AJ19" s="11">
        <f t="shared" si="22"/>
        <v>810000</v>
      </c>
      <c r="AK19" s="11">
        <f t="shared" si="23"/>
        <v>810000</v>
      </c>
      <c r="AL19" s="11">
        <f t="shared" si="24"/>
        <v>810000</v>
      </c>
      <c r="AM19" s="12">
        <f t="shared" si="9"/>
        <v>729000</v>
      </c>
      <c r="AN19" s="12">
        <f t="shared" si="9"/>
        <v>729000</v>
      </c>
      <c r="AO19" s="12">
        <f t="shared" si="9"/>
        <v>729000</v>
      </c>
      <c r="AP19" s="18">
        <f t="shared" si="25"/>
        <v>729</v>
      </c>
      <c r="AQ19" s="18">
        <f t="shared" si="10"/>
        <v>729</v>
      </c>
      <c r="AR19" s="18">
        <f t="shared" si="10"/>
        <v>729</v>
      </c>
    </row>
    <row r="20" spans="1:44" ht="15.75" customHeight="1" x14ac:dyDescent="0.2">
      <c r="A20" s="3">
        <v>13</v>
      </c>
      <c r="B20" s="4" t="s">
        <v>6</v>
      </c>
      <c r="C20" s="10">
        <v>1.492</v>
      </c>
      <c r="D20" s="10">
        <v>1.492</v>
      </c>
      <c r="E20" s="10">
        <v>1.492</v>
      </c>
      <c r="F20" s="1">
        <v>0.1</v>
      </c>
      <c r="G20" s="1">
        <v>0.1</v>
      </c>
      <c r="H20" s="1">
        <v>0.1</v>
      </c>
      <c r="I20" s="11"/>
      <c r="J20" s="11">
        <f>I20*$J$6</f>
        <v>0</v>
      </c>
      <c r="K20" s="12">
        <f t="shared" si="0"/>
        <v>0</v>
      </c>
      <c r="L20" s="11"/>
      <c r="M20" s="11">
        <f t="shared" si="11"/>
        <v>0</v>
      </c>
      <c r="N20" s="12">
        <f t="shared" si="1"/>
        <v>0</v>
      </c>
      <c r="O20" s="11"/>
      <c r="P20" s="11">
        <f t="shared" si="12"/>
        <v>0</v>
      </c>
      <c r="Q20" s="12">
        <f t="shared" si="2"/>
        <v>0</v>
      </c>
      <c r="R20" s="11">
        <v>9</v>
      </c>
      <c r="S20" s="11">
        <f t="shared" si="13"/>
        <v>54000</v>
      </c>
      <c r="T20" s="12">
        <f t="shared" si="3"/>
        <v>48600</v>
      </c>
      <c r="U20" s="11">
        <v>9</v>
      </c>
      <c r="V20" s="11">
        <f t="shared" si="14"/>
        <v>54000</v>
      </c>
      <c r="W20" s="12">
        <f t="shared" si="4"/>
        <v>48600</v>
      </c>
      <c r="X20" s="11">
        <v>9</v>
      </c>
      <c r="Y20" s="11">
        <f t="shared" si="15"/>
        <v>54000</v>
      </c>
      <c r="Z20" s="12">
        <f t="shared" si="5"/>
        <v>48600</v>
      </c>
      <c r="AA20" s="11">
        <f t="shared" si="16"/>
        <v>9</v>
      </c>
      <c r="AB20" s="11">
        <f t="shared" si="17"/>
        <v>216000</v>
      </c>
      <c r="AC20" s="12">
        <f t="shared" si="6"/>
        <v>194400</v>
      </c>
      <c r="AD20" s="11">
        <f t="shared" si="18"/>
        <v>9</v>
      </c>
      <c r="AE20" s="11">
        <f t="shared" si="19"/>
        <v>216000</v>
      </c>
      <c r="AF20" s="12">
        <f t="shared" si="7"/>
        <v>194400</v>
      </c>
      <c r="AG20" s="11">
        <f t="shared" si="20"/>
        <v>9</v>
      </c>
      <c r="AH20" s="11">
        <f t="shared" si="21"/>
        <v>216000</v>
      </c>
      <c r="AI20" s="12">
        <f t="shared" si="8"/>
        <v>194400</v>
      </c>
      <c r="AJ20" s="11">
        <f t="shared" si="22"/>
        <v>270000</v>
      </c>
      <c r="AK20" s="11">
        <f t="shared" si="23"/>
        <v>270000</v>
      </c>
      <c r="AL20" s="11">
        <f t="shared" si="24"/>
        <v>270000</v>
      </c>
      <c r="AM20" s="12">
        <f t="shared" si="9"/>
        <v>243000</v>
      </c>
      <c r="AN20" s="12">
        <f t="shared" si="9"/>
        <v>243000</v>
      </c>
      <c r="AO20" s="12">
        <f t="shared" si="9"/>
        <v>243000</v>
      </c>
      <c r="AP20" s="18">
        <f t="shared" si="25"/>
        <v>243</v>
      </c>
      <c r="AQ20" s="18">
        <f t="shared" si="10"/>
        <v>243</v>
      </c>
      <c r="AR20" s="18">
        <f t="shared" si="10"/>
        <v>243</v>
      </c>
    </row>
    <row r="21" spans="1:44" ht="15.75" customHeight="1" x14ac:dyDescent="0.2">
      <c r="A21" s="3">
        <v>14</v>
      </c>
      <c r="B21" s="4" t="s">
        <v>7</v>
      </c>
      <c r="C21" s="10">
        <v>1.492</v>
      </c>
      <c r="D21" s="10">
        <v>1.492</v>
      </c>
      <c r="E21" s="10">
        <v>1.492</v>
      </c>
      <c r="F21" s="1">
        <v>0.1</v>
      </c>
      <c r="G21" s="1">
        <v>0.1</v>
      </c>
      <c r="H21" s="1">
        <v>0.1</v>
      </c>
      <c r="I21" s="11">
        <v>1</v>
      </c>
      <c r="J21" s="11">
        <f>I21*$J$6</f>
        <v>100000</v>
      </c>
      <c r="K21" s="12">
        <f t="shared" si="0"/>
        <v>90000</v>
      </c>
      <c r="L21" s="11">
        <v>1</v>
      </c>
      <c r="M21" s="11">
        <f t="shared" si="11"/>
        <v>100000</v>
      </c>
      <c r="N21" s="12">
        <f t="shared" si="1"/>
        <v>90000</v>
      </c>
      <c r="O21" s="11">
        <v>1</v>
      </c>
      <c r="P21" s="11">
        <f t="shared" si="12"/>
        <v>100000</v>
      </c>
      <c r="Q21" s="12">
        <f t="shared" si="2"/>
        <v>90000</v>
      </c>
      <c r="R21" s="11">
        <v>11</v>
      </c>
      <c r="S21" s="11">
        <f t="shared" si="13"/>
        <v>66000</v>
      </c>
      <c r="T21" s="12">
        <f t="shared" si="3"/>
        <v>59400</v>
      </c>
      <c r="U21" s="11">
        <v>11</v>
      </c>
      <c r="V21" s="11">
        <f t="shared" si="14"/>
        <v>66000</v>
      </c>
      <c r="W21" s="12">
        <f t="shared" si="4"/>
        <v>59400</v>
      </c>
      <c r="X21" s="11">
        <v>11</v>
      </c>
      <c r="Y21" s="11">
        <f t="shared" si="15"/>
        <v>66000</v>
      </c>
      <c r="Z21" s="12">
        <f t="shared" si="5"/>
        <v>59400</v>
      </c>
      <c r="AA21" s="11">
        <f t="shared" si="16"/>
        <v>11</v>
      </c>
      <c r="AB21" s="11">
        <f t="shared" si="17"/>
        <v>264000</v>
      </c>
      <c r="AC21" s="12">
        <f t="shared" si="6"/>
        <v>237600</v>
      </c>
      <c r="AD21" s="11">
        <f t="shared" si="18"/>
        <v>11</v>
      </c>
      <c r="AE21" s="11">
        <f t="shared" si="19"/>
        <v>264000</v>
      </c>
      <c r="AF21" s="12">
        <f t="shared" si="7"/>
        <v>237600</v>
      </c>
      <c r="AG21" s="11">
        <f t="shared" si="20"/>
        <v>11</v>
      </c>
      <c r="AH21" s="11">
        <f t="shared" si="21"/>
        <v>264000</v>
      </c>
      <c r="AI21" s="12">
        <f t="shared" si="8"/>
        <v>237600</v>
      </c>
      <c r="AJ21" s="11">
        <f t="shared" si="22"/>
        <v>430000</v>
      </c>
      <c r="AK21" s="11">
        <f t="shared" si="23"/>
        <v>430000</v>
      </c>
      <c r="AL21" s="11">
        <f t="shared" si="24"/>
        <v>430000</v>
      </c>
      <c r="AM21" s="12">
        <f t="shared" si="9"/>
        <v>387000</v>
      </c>
      <c r="AN21" s="12">
        <f t="shared" si="9"/>
        <v>387000</v>
      </c>
      <c r="AO21" s="12">
        <f t="shared" si="9"/>
        <v>387000</v>
      </c>
      <c r="AP21" s="18">
        <f t="shared" si="25"/>
        <v>387</v>
      </c>
      <c r="AQ21" s="18">
        <f t="shared" si="10"/>
        <v>387</v>
      </c>
      <c r="AR21" s="18">
        <f t="shared" si="10"/>
        <v>387</v>
      </c>
    </row>
    <row r="22" spans="1:44" ht="15.75" customHeight="1" x14ac:dyDescent="0.2">
      <c r="A22" s="3">
        <v>15</v>
      </c>
      <c r="B22" s="4" t="s">
        <v>8</v>
      </c>
      <c r="C22" s="10">
        <v>1.492</v>
      </c>
      <c r="D22" s="10">
        <v>1.492</v>
      </c>
      <c r="E22" s="10">
        <v>1.492</v>
      </c>
      <c r="F22" s="1">
        <v>0.1</v>
      </c>
      <c r="G22" s="1">
        <v>0.1</v>
      </c>
      <c r="H22" s="1">
        <v>0.1</v>
      </c>
      <c r="I22" s="11">
        <v>1</v>
      </c>
      <c r="J22" s="11">
        <f>I22*$J$6</f>
        <v>100000</v>
      </c>
      <c r="K22" s="12">
        <f t="shared" si="0"/>
        <v>90000</v>
      </c>
      <c r="L22" s="11">
        <v>1</v>
      </c>
      <c r="M22" s="11">
        <f t="shared" si="11"/>
        <v>100000</v>
      </c>
      <c r="N22" s="12">
        <f t="shared" si="1"/>
        <v>90000</v>
      </c>
      <c r="O22" s="11">
        <v>1</v>
      </c>
      <c r="P22" s="11">
        <f t="shared" si="12"/>
        <v>100000</v>
      </c>
      <c r="Q22" s="12">
        <f t="shared" si="2"/>
        <v>90000</v>
      </c>
      <c r="R22" s="11">
        <v>4</v>
      </c>
      <c r="S22" s="11">
        <f t="shared" si="13"/>
        <v>24000</v>
      </c>
      <c r="T22" s="12">
        <f t="shared" si="3"/>
        <v>21600</v>
      </c>
      <c r="U22" s="11">
        <v>4</v>
      </c>
      <c r="V22" s="11">
        <f t="shared" si="14"/>
        <v>24000</v>
      </c>
      <c r="W22" s="12">
        <f t="shared" si="4"/>
        <v>21600</v>
      </c>
      <c r="X22" s="11">
        <v>4</v>
      </c>
      <c r="Y22" s="11">
        <f t="shared" si="15"/>
        <v>24000</v>
      </c>
      <c r="Z22" s="12">
        <f t="shared" si="5"/>
        <v>21600</v>
      </c>
      <c r="AA22" s="11">
        <f t="shared" si="16"/>
        <v>4</v>
      </c>
      <c r="AB22" s="11">
        <f t="shared" si="17"/>
        <v>96000</v>
      </c>
      <c r="AC22" s="12">
        <f t="shared" si="6"/>
        <v>86400</v>
      </c>
      <c r="AD22" s="11">
        <f t="shared" si="18"/>
        <v>4</v>
      </c>
      <c r="AE22" s="11">
        <f t="shared" si="19"/>
        <v>96000</v>
      </c>
      <c r="AF22" s="12">
        <f t="shared" si="7"/>
        <v>86400</v>
      </c>
      <c r="AG22" s="11">
        <f t="shared" si="20"/>
        <v>4</v>
      </c>
      <c r="AH22" s="11">
        <f t="shared" si="21"/>
        <v>96000</v>
      </c>
      <c r="AI22" s="12">
        <f t="shared" si="8"/>
        <v>86400</v>
      </c>
      <c r="AJ22" s="11">
        <f t="shared" si="22"/>
        <v>220000</v>
      </c>
      <c r="AK22" s="11">
        <f t="shared" si="23"/>
        <v>220000</v>
      </c>
      <c r="AL22" s="11">
        <f t="shared" si="24"/>
        <v>220000</v>
      </c>
      <c r="AM22" s="12">
        <f t="shared" si="9"/>
        <v>198000</v>
      </c>
      <c r="AN22" s="12">
        <f t="shared" si="9"/>
        <v>198000</v>
      </c>
      <c r="AO22" s="12">
        <f t="shared" si="9"/>
        <v>198000</v>
      </c>
      <c r="AP22" s="18">
        <f t="shared" si="25"/>
        <v>198</v>
      </c>
      <c r="AQ22" s="18">
        <f t="shared" si="10"/>
        <v>198</v>
      </c>
      <c r="AR22" s="18">
        <f t="shared" si="10"/>
        <v>198</v>
      </c>
    </row>
    <row r="23" spans="1:44" ht="15.75" customHeight="1" x14ac:dyDescent="0.2">
      <c r="A23" s="3">
        <v>16</v>
      </c>
      <c r="B23" s="4" t="s">
        <v>9</v>
      </c>
      <c r="C23" s="10">
        <v>1.492</v>
      </c>
      <c r="D23" s="10">
        <v>1.492</v>
      </c>
      <c r="E23" s="10">
        <v>1.492</v>
      </c>
      <c r="F23" s="1">
        <v>0.1</v>
      </c>
      <c r="G23" s="1">
        <v>0.1</v>
      </c>
      <c r="H23" s="1">
        <v>0.1</v>
      </c>
      <c r="I23" s="11">
        <v>4</v>
      </c>
      <c r="J23" s="11">
        <f>I23*$J$6</f>
        <v>400000</v>
      </c>
      <c r="K23" s="12">
        <f t="shared" si="0"/>
        <v>360000</v>
      </c>
      <c r="L23" s="11">
        <v>4</v>
      </c>
      <c r="M23" s="11">
        <f t="shared" si="11"/>
        <v>400000</v>
      </c>
      <c r="N23" s="12">
        <f t="shared" si="1"/>
        <v>360000</v>
      </c>
      <c r="O23" s="11">
        <v>4</v>
      </c>
      <c r="P23" s="11">
        <f t="shared" si="12"/>
        <v>400000</v>
      </c>
      <c r="Q23" s="12">
        <f t="shared" si="2"/>
        <v>360000</v>
      </c>
      <c r="R23" s="11">
        <v>28</v>
      </c>
      <c r="S23" s="11">
        <f t="shared" si="13"/>
        <v>168000</v>
      </c>
      <c r="T23" s="12">
        <f t="shared" si="3"/>
        <v>151200</v>
      </c>
      <c r="U23" s="11">
        <v>28</v>
      </c>
      <c r="V23" s="11">
        <f t="shared" si="14"/>
        <v>168000</v>
      </c>
      <c r="W23" s="12">
        <f t="shared" si="4"/>
        <v>151200</v>
      </c>
      <c r="X23" s="11">
        <v>28</v>
      </c>
      <c r="Y23" s="11">
        <f t="shared" si="15"/>
        <v>168000</v>
      </c>
      <c r="Z23" s="12">
        <f t="shared" si="5"/>
        <v>151200</v>
      </c>
      <c r="AA23" s="11">
        <f t="shared" si="16"/>
        <v>28</v>
      </c>
      <c r="AB23" s="11">
        <f t="shared" si="17"/>
        <v>672000</v>
      </c>
      <c r="AC23" s="12">
        <f t="shared" si="6"/>
        <v>604800</v>
      </c>
      <c r="AD23" s="11">
        <f t="shared" si="18"/>
        <v>28</v>
      </c>
      <c r="AE23" s="11">
        <f t="shared" si="19"/>
        <v>672000</v>
      </c>
      <c r="AF23" s="12">
        <f t="shared" si="7"/>
        <v>604800</v>
      </c>
      <c r="AG23" s="11">
        <f t="shared" si="20"/>
        <v>28</v>
      </c>
      <c r="AH23" s="11">
        <f t="shared" si="21"/>
        <v>672000</v>
      </c>
      <c r="AI23" s="12">
        <f t="shared" si="8"/>
        <v>604800</v>
      </c>
      <c r="AJ23" s="11">
        <f t="shared" si="22"/>
        <v>1240000</v>
      </c>
      <c r="AK23" s="11">
        <f t="shared" si="23"/>
        <v>1240000</v>
      </c>
      <c r="AL23" s="11">
        <f t="shared" si="24"/>
        <v>1240000</v>
      </c>
      <c r="AM23" s="12">
        <f t="shared" si="9"/>
        <v>1116000</v>
      </c>
      <c r="AN23" s="12">
        <f t="shared" si="9"/>
        <v>1116000</v>
      </c>
      <c r="AO23" s="12">
        <f t="shared" si="9"/>
        <v>1116000</v>
      </c>
      <c r="AP23" s="18">
        <f t="shared" si="25"/>
        <v>1116</v>
      </c>
      <c r="AQ23" s="18">
        <f t="shared" si="10"/>
        <v>1116</v>
      </c>
      <c r="AR23" s="18">
        <f t="shared" si="10"/>
        <v>1116</v>
      </c>
    </row>
    <row r="24" spans="1:44" ht="15.75" customHeight="1" x14ac:dyDescent="0.2">
      <c r="A24" s="3">
        <v>17</v>
      </c>
      <c r="B24" s="4" t="s">
        <v>10</v>
      </c>
      <c r="C24" s="10">
        <v>1.492</v>
      </c>
      <c r="D24" s="10">
        <v>1.492</v>
      </c>
      <c r="E24" s="10">
        <v>1.492</v>
      </c>
      <c r="F24" s="1">
        <v>0.1</v>
      </c>
      <c r="G24" s="1">
        <v>0.1</v>
      </c>
      <c r="H24" s="1">
        <v>0.1</v>
      </c>
      <c r="I24" s="11">
        <v>0</v>
      </c>
      <c r="J24" s="11">
        <f>I24*$J$6</f>
        <v>0</v>
      </c>
      <c r="K24" s="12">
        <f t="shared" si="0"/>
        <v>0</v>
      </c>
      <c r="L24" s="11">
        <v>0</v>
      </c>
      <c r="M24" s="11">
        <f t="shared" si="11"/>
        <v>0</v>
      </c>
      <c r="N24" s="12">
        <f t="shared" si="1"/>
        <v>0</v>
      </c>
      <c r="O24" s="11">
        <v>0</v>
      </c>
      <c r="P24" s="11">
        <f t="shared" si="12"/>
        <v>0</v>
      </c>
      <c r="Q24" s="12">
        <f t="shared" si="2"/>
        <v>0</v>
      </c>
      <c r="R24" s="11">
        <v>9</v>
      </c>
      <c r="S24" s="11">
        <f t="shared" si="13"/>
        <v>54000</v>
      </c>
      <c r="T24" s="12">
        <f t="shared" si="3"/>
        <v>48600</v>
      </c>
      <c r="U24" s="11">
        <v>9</v>
      </c>
      <c r="V24" s="11">
        <f t="shared" si="14"/>
        <v>54000</v>
      </c>
      <c r="W24" s="12">
        <f t="shared" si="4"/>
        <v>48600</v>
      </c>
      <c r="X24" s="11">
        <v>9</v>
      </c>
      <c r="Y24" s="11">
        <f t="shared" si="15"/>
        <v>54000</v>
      </c>
      <c r="Z24" s="12">
        <f t="shared" si="5"/>
        <v>48600</v>
      </c>
      <c r="AA24" s="11">
        <f t="shared" si="16"/>
        <v>9</v>
      </c>
      <c r="AB24" s="11">
        <f t="shared" si="17"/>
        <v>216000</v>
      </c>
      <c r="AC24" s="12">
        <f t="shared" si="6"/>
        <v>194400</v>
      </c>
      <c r="AD24" s="11">
        <f t="shared" si="18"/>
        <v>9</v>
      </c>
      <c r="AE24" s="11">
        <f t="shared" si="19"/>
        <v>216000</v>
      </c>
      <c r="AF24" s="12">
        <f t="shared" si="7"/>
        <v>194400</v>
      </c>
      <c r="AG24" s="11">
        <f t="shared" si="20"/>
        <v>9</v>
      </c>
      <c r="AH24" s="11">
        <f t="shared" si="21"/>
        <v>216000</v>
      </c>
      <c r="AI24" s="12">
        <f t="shared" si="8"/>
        <v>194400</v>
      </c>
      <c r="AJ24" s="11">
        <f t="shared" si="22"/>
        <v>270000</v>
      </c>
      <c r="AK24" s="11">
        <f t="shared" si="23"/>
        <v>270000</v>
      </c>
      <c r="AL24" s="11">
        <f t="shared" si="24"/>
        <v>270000</v>
      </c>
      <c r="AM24" s="12">
        <f t="shared" si="9"/>
        <v>243000</v>
      </c>
      <c r="AN24" s="12">
        <f t="shared" si="9"/>
        <v>243000</v>
      </c>
      <c r="AO24" s="12">
        <f t="shared" si="9"/>
        <v>243000</v>
      </c>
      <c r="AP24" s="18">
        <f t="shared" si="25"/>
        <v>243</v>
      </c>
      <c r="AQ24" s="18">
        <f t="shared" si="25"/>
        <v>243</v>
      </c>
      <c r="AR24" s="18">
        <f t="shared" si="25"/>
        <v>243</v>
      </c>
    </row>
    <row r="25" spans="1:44" ht="15.75" customHeight="1" x14ac:dyDescent="0.2">
      <c r="A25" s="3">
        <v>18</v>
      </c>
      <c r="B25" s="4" t="s">
        <v>11</v>
      </c>
      <c r="C25" s="10">
        <v>2.113</v>
      </c>
      <c r="D25" s="10">
        <v>2.1240000000000001</v>
      </c>
      <c r="E25" s="10">
        <v>2.1240000000000001</v>
      </c>
      <c r="F25" s="1">
        <v>0.1</v>
      </c>
      <c r="G25" s="1">
        <v>0.1</v>
      </c>
      <c r="H25" s="1">
        <v>0.1</v>
      </c>
      <c r="I25" s="11">
        <v>3</v>
      </c>
      <c r="J25" s="11">
        <f>I25*$J$6</f>
        <v>300000</v>
      </c>
      <c r="K25" s="12">
        <f t="shared" si="0"/>
        <v>270000</v>
      </c>
      <c r="L25" s="11">
        <v>3</v>
      </c>
      <c r="M25" s="11">
        <f t="shared" si="11"/>
        <v>300000</v>
      </c>
      <c r="N25" s="12">
        <f t="shared" si="1"/>
        <v>270000</v>
      </c>
      <c r="O25" s="11">
        <v>3</v>
      </c>
      <c r="P25" s="11">
        <f t="shared" si="12"/>
        <v>300000</v>
      </c>
      <c r="Q25" s="12">
        <f t="shared" si="2"/>
        <v>270000</v>
      </c>
      <c r="R25" s="11">
        <v>14</v>
      </c>
      <c r="S25" s="11">
        <f t="shared" si="13"/>
        <v>84000</v>
      </c>
      <c r="T25" s="12">
        <f t="shared" si="3"/>
        <v>75600</v>
      </c>
      <c r="U25" s="11">
        <v>14</v>
      </c>
      <c r="V25" s="11">
        <f t="shared" si="14"/>
        <v>84000</v>
      </c>
      <c r="W25" s="12">
        <f t="shared" si="4"/>
        <v>75600</v>
      </c>
      <c r="X25" s="11">
        <v>14</v>
      </c>
      <c r="Y25" s="11">
        <f t="shared" si="15"/>
        <v>84000</v>
      </c>
      <c r="Z25" s="12">
        <f t="shared" si="5"/>
        <v>75600</v>
      </c>
      <c r="AA25" s="11">
        <f t="shared" si="16"/>
        <v>14</v>
      </c>
      <c r="AB25" s="11">
        <f t="shared" si="17"/>
        <v>336000</v>
      </c>
      <c r="AC25" s="12">
        <f t="shared" si="6"/>
        <v>302400</v>
      </c>
      <c r="AD25" s="11">
        <f t="shared" si="18"/>
        <v>14</v>
      </c>
      <c r="AE25" s="11">
        <f t="shared" si="19"/>
        <v>336000</v>
      </c>
      <c r="AF25" s="12">
        <f t="shared" si="7"/>
        <v>302400</v>
      </c>
      <c r="AG25" s="11">
        <f t="shared" si="20"/>
        <v>14</v>
      </c>
      <c r="AH25" s="11">
        <f t="shared" si="21"/>
        <v>336000</v>
      </c>
      <c r="AI25" s="12">
        <f t="shared" si="8"/>
        <v>302400</v>
      </c>
      <c r="AJ25" s="11">
        <f t="shared" si="22"/>
        <v>720000</v>
      </c>
      <c r="AK25" s="11">
        <f t="shared" si="23"/>
        <v>720000</v>
      </c>
      <c r="AL25" s="11">
        <f t="shared" si="24"/>
        <v>720000</v>
      </c>
      <c r="AM25" s="12">
        <f t="shared" si="9"/>
        <v>648000</v>
      </c>
      <c r="AN25" s="12">
        <f t="shared" si="9"/>
        <v>648000</v>
      </c>
      <c r="AO25" s="12">
        <f t="shared" si="9"/>
        <v>648000</v>
      </c>
      <c r="AP25" s="18">
        <f t="shared" si="25"/>
        <v>648</v>
      </c>
      <c r="AQ25" s="18">
        <f t="shared" si="25"/>
        <v>648</v>
      </c>
      <c r="AR25" s="18">
        <f t="shared" si="25"/>
        <v>648</v>
      </c>
    </row>
    <row r="26" spans="1:44" s="19" customFormat="1" ht="15.75" customHeight="1" x14ac:dyDescent="0.2">
      <c r="A26" s="5"/>
      <c r="B26" s="30" t="s">
        <v>12</v>
      </c>
      <c r="C26" s="31">
        <v>1.5129999999999999</v>
      </c>
      <c r="D26" s="31">
        <v>1.5129999999999999</v>
      </c>
      <c r="E26" s="31">
        <v>1.5129999999999999</v>
      </c>
      <c r="F26" s="31"/>
      <c r="G26" s="31"/>
      <c r="H26" s="31"/>
      <c r="I26" s="13">
        <f t="shared" ref="I26:Z26" si="26">SUM(I8:I25)</f>
        <v>34</v>
      </c>
      <c r="J26" s="13">
        <f t="shared" si="26"/>
        <v>3400000</v>
      </c>
      <c r="K26" s="13">
        <f t="shared" si="26"/>
        <v>3060000</v>
      </c>
      <c r="L26" s="13">
        <f t="shared" si="26"/>
        <v>34</v>
      </c>
      <c r="M26" s="13">
        <f t="shared" si="26"/>
        <v>3400000</v>
      </c>
      <c r="N26" s="13">
        <f t="shared" si="26"/>
        <v>3060000</v>
      </c>
      <c r="O26" s="13">
        <f t="shared" si="26"/>
        <v>34</v>
      </c>
      <c r="P26" s="13">
        <f t="shared" si="26"/>
        <v>3400000</v>
      </c>
      <c r="Q26" s="13">
        <f t="shared" si="26"/>
        <v>3060000</v>
      </c>
      <c r="R26" s="11">
        <f t="shared" si="26"/>
        <v>282</v>
      </c>
      <c r="S26" s="11">
        <f t="shared" si="26"/>
        <v>1692000</v>
      </c>
      <c r="T26" s="13">
        <f t="shared" si="26"/>
        <v>1522800</v>
      </c>
      <c r="U26" s="11">
        <f t="shared" si="26"/>
        <v>282</v>
      </c>
      <c r="V26" s="11">
        <f t="shared" si="26"/>
        <v>1692000</v>
      </c>
      <c r="W26" s="11">
        <f t="shared" si="26"/>
        <v>1522800</v>
      </c>
      <c r="X26" s="11">
        <f t="shared" si="26"/>
        <v>282</v>
      </c>
      <c r="Y26" s="11">
        <f t="shared" si="26"/>
        <v>1692000</v>
      </c>
      <c r="Z26" s="11">
        <f t="shared" si="26"/>
        <v>1522800</v>
      </c>
      <c r="AA26" s="11">
        <f>SUM(AA8:AA25)</f>
        <v>282</v>
      </c>
      <c r="AB26" s="11">
        <f t="shared" ref="AB26:AR26" si="27">SUM(AB8:AB25)</f>
        <v>6768000</v>
      </c>
      <c r="AC26" s="11">
        <f t="shared" si="27"/>
        <v>6091200</v>
      </c>
      <c r="AD26" s="11">
        <f t="shared" si="27"/>
        <v>282</v>
      </c>
      <c r="AE26" s="11">
        <f t="shared" si="27"/>
        <v>6768000</v>
      </c>
      <c r="AF26" s="11">
        <f t="shared" si="27"/>
        <v>6091200</v>
      </c>
      <c r="AG26" s="11">
        <f t="shared" si="27"/>
        <v>282</v>
      </c>
      <c r="AH26" s="11">
        <f t="shared" si="27"/>
        <v>6768000</v>
      </c>
      <c r="AI26" s="11">
        <f t="shared" si="27"/>
        <v>6091200</v>
      </c>
      <c r="AJ26" s="13">
        <f t="shared" si="27"/>
        <v>11860000</v>
      </c>
      <c r="AK26" s="13">
        <f t="shared" si="27"/>
        <v>11860000</v>
      </c>
      <c r="AL26" s="13">
        <f t="shared" si="27"/>
        <v>11860000</v>
      </c>
      <c r="AM26" s="13">
        <f t="shared" si="27"/>
        <v>10674000</v>
      </c>
      <c r="AN26" s="13">
        <f t="shared" si="27"/>
        <v>10674000</v>
      </c>
      <c r="AO26" s="13">
        <f t="shared" si="27"/>
        <v>10674000</v>
      </c>
      <c r="AP26" s="29">
        <f t="shared" si="27"/>
        <v>10674</v>
      </c>
      <c r="AQ26" s="29">
        <f t="shared" si="27"/>
        <v>10674</v>
      </c>
      <c r="AR26" s="29">
        <f t="shared" si="27"/>
        <v>10674</v>
      </c>
    </row>
    <row r="27" spans="1:44" ht="15.75" customHeight="1" x14ac:dyDescent="0.2"/>
    <row r="28" spans="1:44" x14ac:dyDescent="0.2">
      <c r="AC28" s="20"/>
      <c r="AJ28" s="21"/>
      <c r="AM28" s="20">
        <f>365726500-AM26</f>
        <v>355052500</v>
      </c>
    </row>
    <row r="29" spans="1:44" x14ac:dyDescent="0.2">
      <c r="K29" s="20">
        <f>K26+T26+AC26</f>
        <v>10674000</v>
      </c>
    </row>
  </sheetData>
  <mergeCells count="24">
    <mergeCell ref="AA7:AC7"/>
    <mergeCell ref="AD7:AF7"/>
    <mergeCell ref="AG7:AI7"/>
    <mergeCell ref="AP5:AR5"/>
    <mergeCell ref="F5:H6"/>
    <mergeCell ref="I5:Q5"/>
    <mergeCell ref="R5:Z5"/>
    <mergeCell ref="AA5:AI5"/>
    <mergeCell ref="AJ5:AL5"/>
    <mergeCell ref="AM5:AO5"/>
    <mergeCell ref="A3:B3"/>
    <mergeCell ref="F3:Q3"/>
    <mergeCell ref="A5:A7"/>
    <mergeCell ref="B5:B7"/>
    <mergeCell ref="C5:E5"/>
    <mergeCell ref="C6:C7"/>
    <mergeCell ref="D6:D7"/>
    <mergeCell ref="E6:E7"/>
    <mergeCell ref="I7:K7"/>
    <mergeCell ref="L7:N7"/>
    <mergeCell ref="O7:Q7"/>
    <mergeCell ref="R7:T7"/>
    <mergeCell ref="U7:W7"/>
    <mergeCell ref="X7:Z7"/>
  </mergeCells>
  <pageMargins left="0.70866141732283472" right="0.70866141732283472" top="0.74803149606299213" bottom="0.35433070866141736" header="0.31496062992125984" footer="0.31496062992125984"/>
  <pageSetup paperSize="9" scale="79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кадры</vt:lpstr>
      <vt:lpstr>кадры!Заголовки_для_печати</vt:lpstr>
      <vt:lpstr>кадры!Область_печати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2018-08-29T08:02:51Z</cp:lastPrinted>
  <dcterms:created xsi:type="dcterms:W3CDTF">1996-10-08T23:32:33Z</dcterms:created>
  <dcterms:modified xsi:type="dcterms:W3CDTF">2018-08-29T08:04:24Z</dcterms:modified>
</cp:coreProperties>
</file>