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checkCompatibility="1" defaultThemeVersion="124226"/>
  <bookViews>
    <workbookView xWindow="225" yWindow="555" windowWidth="20370" windowHeight="11190" tabRatio="589"/>
  </bookViews>
  <sheets>
    <sheet name="лето" sheetId="159" r:id="rId1"/>
  </sheets>
  <definedNames>
    <definedName name="_xlnm.Print_Titles" localSheetId="0">лето!$B:$B</definedName>
    <definedName name="_xlnm.Print_Area" localSheetId="0">лето!$A$1:$AR$26</definedName>
  </definedNames>
  <calcPr calcId="145621"/>
</workbook>
</file>

<file path=xl/calcChain.xml><?xml version="1.0" encoding="utf-8"?>
<calcChain xmlns="http://schemas.openxmlformats.org/spreadsheetml/2006/main">
  <c r="AD26" i="159" l="1"/>
  <c r="AC26" i="159"/>
  <c r="Y26" i="159"/>
  <c r="X26" i="159"/>
  <c r="T26" i="159"/>
  <c r="S26" i="159"/>
  <c r="O26" i="159"/>
  <c r="L26" i="159"/>
  <c r="I26" i="159"/>
  <c r="AE25" i="159"/>
  <c r="Z25" i="159"/>
  <c r="U25" i="159"/>
  <c r="V25" i="159" s="1"/>
  <c r="P25" i="159"/>
  <c r="Q25" i="159" s="1"/>
  <c r="M25" i="159"/>
  <c r="N25" i="159" s="1"/>
  <c r="J25" i="159"/>
  <c r="AE24" i="159"/>
  <c r="AF24" i="159" s="1"/>
  <c r="Z24" i="159"/>
  <c r="U24" i="159"/>
  <c r="V24" i="159" s="1"/>
  <c r="P24" i="159"/>
  <c r="Q24" i="159" s="1"/>
  <c r="M24" i="159"/>
  <c r="N24" i="159" s="1"/>
  <c r="J24" i="159"/>
  <c r="AE23" i="159"/>
  <c r="Z23" i="159"/>
  <c r="U23" i="159"/>
  <c r="V23" i="159" s="1"/>
  <c r="P23" i="159"/>
  <c r="Q23" i="159" s="1"/>
  <c r="M23" i="159"/>
  <c r="N23" i="159" s="1"/>
  <c r="J23" i="159"/>
  <c r="AF22" i="159"/>
  <c r="AE22" i="159"/>
  <c r="AA22" i="159"/>
  <c r="Z22" i="159"/>
  <c r="V22" i="159"/>
  <c r="U22" i="159"/>
  <c r="Q22" i="159"/>
  <c r="P22" i="159"/>
  <c r="N22" i="159"/>
  <c r="M22" i="159"/>
  <c r="K22" i="159"/>
  <c r="AJ22" i="159" s="1"/>
  <c r="AM22" i="159" s="1"/>
  <c r="J22" i="159"/>
  <c r="AG22" i="159" s="1"/>
  <c r="AE21" i="159"/>
  <c r="Z21" i="159"/>
  <c r="U21" i="159"/>
  <c r="V21" i="159" s="1"/>
  <c r="P21" i="159"/>
  <c r="Q21" i="159" s="1"/>
  <c r="M21" i="159"/>
  <c r="N21" i="159" s="1"/>
  <c r="J21" i="159"/>
  <c r="AE20" i="159"/>
  <c r="AF20" i="159" s="1"/>
  <c r="Z20" i="159"/>
  <c r="U20" i="159"/>
  <c r="V20" i="159" s="1"/>
  <c r="P20" i="159"/>
  <c r="Q20" i="159" s="1"/>
  <c r="M20" i="159"/>
  <c r="N20" i="159" s="1"/>
  <c r="J20" i="159"/>
  <c r="AE19" i="159"/>
  <c r="AF19" i="159" s="1"/>
  <c r="Z19" i="159"/>
  <c r="U19" i="159"/>
  <c r="V19" i="159" s="1"/>
  <c r="P19" i="159"/>
  <c r="Q19" i="159" s="1"/>
  <c r="M19" i="159"/>
  <c r="N19" i="159" s="1"/>
  <c r="J19" i="159"/>
  <c r="K19" i="159" s="1"/>
  <c r="AF18" i="159"/>
  <c r="AE18" i="159"/>
  <c r="AA18" i="159"/>
  <c r="Z18" i="159"/>
  <c r="V18" i="159"/>
  <c r="U18" i="159"/>
  <c r="Q18" i="159"/>
  <c r="P18" i="159"/>
  <c r="N18" i="159"/>
  <c r="M18" i="159"/>
  <c r="K18" i="159"/>
  <c r="AJ18" i="159" s="1"/>
  <c r="AM18" i="159" s="1"/>
  <c r="J18" i="159"/>
  <c r="AG18" i="159" s="1"/>
  <c r="AE17" i="159"/>
  <c r="AF17" i="159" s="1"/>
  <c r="Z17" i="159"/>
  <c r="U17" i="159"/>
  <c r="V17" i="159" s="1"/>
  <c r="P17" i="159"/>
  <c r="Q17" i="159" s="1"/>
  <c r="M17" i="159"/>
  <c r="N17" i="159" s="1"/>
  <c r="J17" i="159"/>
  <c r="K17" i="159" s="1"/>
  <c r="AE16" i="159"/>
  <c r="AF16" i="159" s="1"/>
  <c r="Z16" i="159"/>
  <c r="U16" i="159"/>
  <c r="V16" i="159" s="1"/>
  <c r="P16" i="159"/>
  <c r="Q16" i="159" s="1"/>
  <c r="M16" i="159"/>
  <c r="N16" i="159" s="1"/>
  <c r="J16" i="159"/>
  <c r="AE15" i="159"/>
  <c r="AF15" i="159" s="1"/>
  <c r="AL15" i="159" s="1"/>
  <c r="AO15" i="159" s="1"/>
  <c r="Z15" i="159"/>
  <c r="U15" i="159"/>
  <c r="V15" i="159" s="1"/>
  <c r="P15" i="159"/>
  <c r="Q15" i="159" s="1"/>
  <c r="M15" i="159"/>
  <c r="N15" i="159" s="1"/>
  <c r="J15" i="159"/>
  <c r="AE14" i="159"/>
  <c r="Z14" i="159"/>
  <c r="U14" i="159"/>
  <c r="V14" i="159" s="1"/>
  <c r="P14" i="159"/>
  <c r="Q14" i="159" s="1"/>
  <c r="M14" i="159"/>
  <c r="N14" i="159" s="1"/>
  <c r="J14" i="159"/>
  <c r="AF13" i="159"/>
  <c r="AE13" i="159"/>
  <c r="AA13" i="159"/>
  <c r="Z13" i="159"/>
  <c r="V13" i="159"/>
  <c r="U13" i="159"/>
  <c r="Q13" i="159"/>
  <c r="P13" i="159"/>
  <c r="N13" i="159"/>
  <c r="M13" i="159"/>
  <c r="K13" i="159"/>
  <c r="AJ13" i="159" s="1"/>
  <c r="AM13" i="159" s="1"/>
  <c r="J13" i="159"/>
  <c r="AG13" i="159" s="1"/>
  <c r="AE12" i="159"/>
  <c r="AI12" i="159" s="1"/>
  <c r="Z12" i="159"/>
  <c r="U12" i="159"/>
  <c r="V12" i="159" s="1"/>
  <c r="P12" i="159"/>
  <c r="Q12" i="159" s="1"/>
  <c r="M12" i="159"/>
  <c r="N12" i="159" s="1"/>
  <c r="J12" i="159"/>
  <c r="AE11" i="159"/>
  <c r="Z11" i="159"/>
  <c r="AA11" i="159" s="1"/>
  <c r="U11" i="159"/>
  <c r="V11" i="159" s="1"/>
  <c r="P11" i="159"/>
  <c r="Q11" i="159" s="1"/>
  <c r="M11" i="159"/>
  <c r="N11" i="159" s="1"/>
  <c r="J11" i="159"/>
  <c r="AE10" i="159"/>
  <c r="AF10" i="159" s="1"/>
  <c r="Z10" i="159"/>
  <c r="U10" i="159"/>
  <c r="V10" i="159" s="1"/>
  <c r="P10" i="159"/>
  <c r="Q10" i="159" s="1"/>
  <c r="M10" i="159"/>
  <c r="N10" i="159" s="1"/>
  <c r="J10" i="159"/>
  <c r="AF9" i="159"/>
  <c r="AE9" i="159"/>
  <c r="AA9" i="159"/>
  <c r="Z9" i="159"/>
  <c r="V9" i="159"/>
  <c r="U9" i="159"/>
  <c r="Q9" i="159"/>
  <c r="P9" i="159"/>
  <c r="N9" i="159"/>
  <c r="M9" i="159"/>
  <c r="K9" i="159"/>
  <c r="AJ9" i="159" s="1"/>
  <c r="AM9" i="159" s="1"/>
  <c r="J9" i="159"/>
  <c r="AG9" i="159" s="1"/>
  <c r="AE8" i="159"/>
  <c r="AE26" i="159" s="1"/>
  <c r="Z8" i="159"/>
  <c r="U8" i="159"/>
  <c r="U26" i="159" s="1"/>
  <c r="P8" i="159"/>
  <c r="M8" i="159"/>
  <c r="M26" i="159" s="1"/>
  <c r="J8" i="159"/>
  <c r="AH9" i="159" l="1"/>
  <c r="AG10" i="159"/>
  <c r="AH10" i="159"/>
  <c r="AG11" i="159"/>
  <c r="AH13" i="159"/>
  <c r="AG14" i="159"/>
  <c r="AH14" i="159"/>
  <c r="AG15" i="159"/>
  <c r="AH15" i="159"/>
  <c r="AH18" i="159"/>
  <c r="AJ19" i="159"/>
  <c r="AM19" i="159" s="1"/>
  <c r="AG20" i="159"/>
  <c r="AH20" i="159"/>
  <c r="AH22" i="159"/>
  <c r="AG23" i="159"/>
  <c r="AH23" i="159"/>
  <c r="AG24" i="159"/>
  <c r="AH24" i="159"/>
  <c r="AG25" i="159"/>
  <c r="AK11" i="159"/>
  <c r="AN11" i="159" s="1"/>
  <c r="AL20" i="159"/>
  <c r="AO20" i="159" s="1"/>
  <c r="AL24" i="159"/>
  <c r="AO24" i="159" s="1"/>
  <c r="AK9" i="159"/>
  <c r="AN9" i="159" s="1"/>
  <c r="AI11" i="159"/>
  <c r="AH11" i="159"/>
  <c r="AK13" i="159"/>
  <c r="AN13" i="159" s="1"/>
  <c r="J26" i="159"/>
  <c r="P26" i="159"/>
  <c r="Z26" i="159"/>
  <c r="AI9" i="159"/>
  <c r="AL10" i="159"/>
  <c r="AO10" i="159" s="1"/>
  <c r="K11" i="159"/>
  <c r="AJ11" i="159" s="1"/>
  <c r="AM11" i="159" s="1"/>
  <c r="AF11" i="159"/>
  <c r="AL11" i="159" s="1"/>
  <c r="AO11" i="159" s="1"/>
  <c r="AG12" i="159"/>
  <c r="AH12" i="159"/>
  <c r="AI13" i="159"/>
  <c r="AI14" i="159"/>
  <c r="K15" i="159"/>
  <c r="AJ15" i="159" s="1"/>
  <c r="AM15" i="159" s="1"/>
  <c r="AA15" i="159"/>
  <c r="AK15" i="159" s="1"/>
  <c r="AN15" i="159" s="1"/>
  <c r="AG16" i="159"/>
  <c r="AH16" i="159"/>
  <c r="AJ17" i="159"/>
  <c r="AM17" i="159" s="1"/>
  <c r="AI18" i="159"/>
  <c r="K20" i="159"/>
  <c r="AJ20" i="159" s="1"/>
  <c r="AM20" i="159" s="1"/>
  <c r="AA20" i="159"/>
  <c r="AK20" i="159" s="1"/>
  <c r="AN20" i="159" s="1"/>
  <c r="AH21" i="159"/>
  <c r="AI22" i="159"/>
  <c r="AI23" i="159"/>
  <c r="K24" i="159"/>
  <c r="AJ24" i="159" s="1"/>
  <c r="AM24" i="159" s="1"/>
  <c r="AA24" i="159"/>
  <c r="AK24" i="159" s="1"/>
  <c r="AN24" i="159" s="1"/>
  <c r="AH25" i="159"/>
  <c r="AL9" i="159"/>
  <c r="AO9" i="159" s="1"/>
  <c r="AL13" i="159"/>
  <c r="AO13" i="159" s="1"/>
  <c r="AI15" i="159"/>
  <c r="AL18" i="159"/>
  <c r="AO18" i="159" s="1"/>
  <c r="AI20" i="159"/>
  <c r="AK22" i="159"/>
  <c r="AN22" i="159" s="1"/>
  <c r="AL22" i="159"/>
  <c r="AO22" i="159" s="1"/>
  <c r="AI24" i="159"/>
  <c r="AI25" i="159"/>
  <c r="AL16" i="159"/>
  <c r="AO16" i="159" s="1"/>
  <c r="AG8" i="159"/>
  <c r="AI10" i="159"/>
  <c r="K8" i="159"/>
  <c r="N8" i="159"/>
  <c r="N26" i="159" s="1"/>
  <c r="Q8" i="159"/>
  <c r="Q26" i="159" s="1"/>
  <c r="V8" i="159"/>
  <c r="V26" i="159" s="1"/>
  <c r="AA8" i="159"/>
  <c r="AF8" i="159"/>
  <c r="AH8" i="159"/>
  <c r="K10" i="159"/>
  <c r="AJ10" i="159" s="1"/>
  <c r="AM10" i="159" s="1"/>
  <c r="AA10" i="159"/>
  <c r="AK10" i="159" s="1"/>
  <c r="AN10" i="159" s="1"/>
  <c r="K12" i="159"/>
  <c r="AJ12" i="159" s="1"/>
  <c r="AM12" i="159" s="1"/>
  <c r="AA12" i="159"/>
  <c r="AK12" i="159" s="1"/>
  <c r="AN12" i="159" s="1"/>
  <c r="AF12" i="159"/>
  <c r="AL12" i="159" s="1"/>
  <c r="AO12" i="159" s="1"/>
  <c r="K14" i="159"/>
  <c r="AJ14" i="159" s="1"/>
  <c r="AM14" i="159" s="1"/>
  <c r="AA14" i="159"/>
  <c r="AK14" i="159" s="1"/>
  <c r="AN14" i="159" s="1"/>
  <c r="AF14" i="159"/>
  <c r="AL14" i="159" s="1"/>
  <c r="AO14" i="159" s="1"/>
  <c r="K16" i="159"/>
  <c r="AJ16" i="159" s="1"/>
  <c r="AM16" i="159" s="1"/>
  <c r="AA16" i="159"/>
  <c r="AK16" i="159" s="1"/>
  <c r="AN16" i="159" s="1"/>
  <c r="AL17" i="159"/>
  <c r="AO17" i="159" s="1"/>
  <c r="AI17" i="159"/>
  <c r="AH19" i="159"/>
  <c r="AA19" i="159"/>
  <c r="AK19" i="159" s="1"/>
  <c r="AN19" i="159" s="1"/>
  <c r="AG19" i="159"/>
  <c r="AI21" i="159"/>
  <c r="AI8" i="159"/>
  <c r="AI16" i="159"/>
  <c r="AH17" i="159"/>
  <c r="AA17" i="159"/>
  <c r="AK17" i="159" s="1"/>
  <c r="AN17" i="159" s="1"/>
  <c r="AG17" i="159"/>
  <c r="AK18" i="159"/>
  <c r="AN18" i="159" s="1"/>
  <c r="AL19" i="159"/>
  <c r="AO19" i="159" s="1"/>
  <c r="AI19" i="159"/>
  <c r="AG21" i="159"/>
  <c r="K21" i="159"/>
  <c r="AJ21" i="159" s="1"/>
  <c r="AM21" i="159" s="1"/>
  <c r="AA21" i="159"/>
  <c r="AK21" i="159" s="1"/>
  <c r="AN21" i="159" s="1"/>
  <c r="AF21" i="159"/>
  <c r="AL21" i="159" s="1"/>
  <c r="AO21" i="159" s="1"/>
  <c r="K23" i="159"/>
  <c r="AJ23" i="159" s="1"/>
  <c r="AM23" i="159" s="1"/>
  <c r="AA23" i="159"/>
  <c r="AK23" i="159" s="1"/>
  <c r="AN23" i="159" s="1"/>
  <c r="AF23" i="159"/>
  <c r="AL23" i="159" s="1"/>
  <c r="AO23" i="159" s="1"/>
  <c r="K25" i="159"/>
  <c r="AJ25" i="159" s="1"/>
  <c r="AM25" i="159" s="1"/>
  <c r="AA25" i="159"/>
  <c r="AK25" i="159" s="1"/>
  <c r="AN25" i="159" s="1"/>
  <c r="AF25" i="159"/>
  <c r="AL25" i="159" s="1"/>
  <c r="AO25" i="159" s="1"/>
  <c r="AI26" i="159" l="1"/>
  <c r="AH26" i="159"/>
  <c r="AA26" i="159"/>
  <c r="AK8" i="159"/>
  <c r="K26" i="159"/>
  <c r="AJ8" i="159"/>
  <c r="AG26" i="159"/>
  <c r="AF26" i="159"/>
  <c r="AL8" i="159"/>
  <c r="AJ26" i="159" l="1"/>
  <c r="AM8" i="159"/>
  <c r="AM26" i="159" s="1"/>
  <c r="AK26" i="159"/>
  <c r="AN8" i="159"/>
  <c r="AN26" i="159" s="1"/>
  <c r="AL26" i="159"/>
  <c r="AO8" i="159"/>
  <c r="AO26" i="159" s="1"/>
</calcChain>
</file>

<file path=xl/sharedStrings.xml><?xml version="1.0" encoding="utf-8"?>
<sst xmlns="http://schemas.openxmlformats.org/spreadsheetml/2006/main" count="55" uniqueCount="39">
  <si>
    <t>Наименование муниципального образования</t>
  </si>
  <si>
    <t>Размер средств (тыс. руб.)</t>
  </si>
  <si>
    <t>Стоимость путевки в соответствии с постановлением Правительства Ленинградской области</t>
  </si>
  <si>
    <t>Количество детей-сирот и детей, оставшихся без попечения родителей, школьного возраста, воспитывающихся в муниципальных детских домах, на отдых и оздоровление в каникулярное время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</si>
  <si>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</si>
  <si>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</si>
  <si>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</si>
  <si>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</si>
  <si>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</si>
  <si>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</si>
  <si>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</si>
  <si>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</si>
  <si>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Кировский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</si>
  <si>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</si>
  <si>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</si>
  <si>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</si>
  <si>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</si>
  <si>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</si>
  <si>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</si>
  <si>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</si>
  <si>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</si>
  <si>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Сосновоборский городской округ</t>
  </si>
  <si>
    <t>Всего:</t>
  </si>
  <si>
    <t xml:space="preserve">Количество детей школьного возраста от 6 до 17 лет (включительно) на отдых и оздоровление в каникулярное время, чьи родители работают </t>
  </si>
  <si>
    <t>Расчетная бюджетная обеспеченность после выравнивания</t>
  </si>
  <si>
    <t xml:space="preserve">Минимальная доля софинансирования </t>
  </si>
  <si>
    <t>Всего потребность</t>
  </si>
  <si>
    <t>Количество детей-сирот и детей, оставшихся без попечения родителей, школьного возраста, воспитывающихся в детских домах, на отдых и оздоровление в каникулярное время</t>
  </si>
  <si>
    <t>Расчет объема субсидии из областного бюджета Ленинградской области бюджетам муниципальных образований Ленинградской области на организацию отдыха и оздоровления детей и подростков на 2018-2020 годы</t>
  </si>
  <si>
    <t>N п/п</t>
  </si>
  <si>
    <t>Проведение с-витаминизации третьих блюд в оздоровительных лагерях всех типов и видов - 52070104</t>
  </si>
  <si>
    <t>Организация отдыха и оздоровления детей и подростков в муниципальных детских оздоровительных лагерях- 52070105</t>
  </si>
  <si>
    <t>Объем субсидий i-му муниципальному району</t>
  </si>
  <si>
    <t xml:space="preserve">Количество детей школьного возраста от 6 до 17 лет (включительно), которых планируется направить на отдых и оздоровление в каникулярное время
</t>
  </si>
  <si>
    <t>Размер средств (из расчета на одного человека 1 пакетик по 2,5 г стоимостью 4,0 руб.) (тыс. руб.)</t>
  </si>
  <si>
    <t>субсидия</t>
  </si>
  <si>
    <t>Приложение 37 к пояснительной записке 2019 года</t>
  </si>
  <si>
    <t xml:space="preserve">Расчет субсидии бюджетам муниципальных образований Ленинградской области на организацию отдыха и оздоровления детей и подростков на 2019 год и плановый период 2020 и 2021 годов </t>
  </si>
  <si>
    <t xml:space="preserve">Количество детей школьного возраста от 6 до 17 лет (включительно),  которых планируется направить на отдых и оздоровление в каникулярное время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</si>
</sst>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&quot;-&quot;??_р_._-;_-@_-"/>
    <numFmt numFmtId="165" formatCode="_(* #,##0.00_);_(* \(#,##0.00\);_(* &quot;-&quot;??_);_(@_)"/>
    <numFmt numFmtId="166" formatCode="_(* #,##0_);_(* \(#,##0\);_(* &quot;-&quot;??_);_(@_)"/>
    <numFmt numFmtId="167" formatCode="_-* #,##0_р_._-;\-* #,##0_р_._-;_-* &quot;-&quot;??_р_._-;_-@_-"/>
    <numFmt numFmtId="168" formatCode="_-* #,##0.0_р_._-;\-* #,##0.0_р_._-;_-* &quot;-&quot;??_р_._-;_-@_-"/>
    <numFmt numFmtId="169" formatCode="_(* #,##0.000_);_(* \(#,##0.000\);_(* &quot;-&quot;??_);_(@_)"/>
    <numFmt numFmtId="170" formatCode="0.000%"/>
    <numFmt numFmtId="171" formatCode="#,##0.0"/>
  </numFmts>
  <fonts count="16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13" fillId="0" borderId="0"/>
    <xf numFmtId="0" fontId="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3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49">
    <xf numFmtId="0" fontId="0" fillId="0" borderId="0" xfId="0"/>
    <xf numFmtId="166" fontId="10" fillId="0" borderId="1" xfId="20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vertical="center" wrapText="1"/>
    </xf>
    <xf numFmtId="167" fontId="10" fillId="0" borderId="1" xfId="29" applyNumberFormat="1" applyFont="1" applyFill="1" applyBorder="1" applyAlignment="1">
      <alignment horizontal="center" vertical="center" wrapText="1"/>
    </xf>
    <xf numFmtId="168" fontId="10" fillId="0" borderId="1" xfId="29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justify" vertical="center"/>
    </xf>
    <xf numFmtId="0" fontId="10" fillId="0" borderId="0" xfId="2" applyFont="1" applyFill="1" applyAlignment="1">
      <alignment horizontal="justify"/>
    </xf>
    <xf numFmtId="169" fontId="10" fillId="0" borderId="1" xfId="20" applyNumberFormat="1" applyFont="1" applyFill="1" applyBorder="1" applyAlignment="1">
      <alignment vertical="center" wrapText="1"/>
    </xf>
    <xf numFmtId="170" fontId="10" fillId="0" borderId="1" xfId="13" applyNumberFormat="1" applyFont="1" applyFill="1" applyBorder="1" applyAlignment="1">
      <alignment vertical="center" wrapText="1"/>
    </xf>
    <xf numFmtId="0" fontId="11" fillId="0" borderId="1" xfId="2" applyFont="1" applyFill="1" applyBorder="1" applyAlignment="1">
      <alignment vertical="center"/>
    </xf>
    <xf numFmtId="169" fontId="11" fillId="0" borderId="1" xfId="20" applyNumberFormat="1" applyFont="1" applyFill="1" applyBorder="1" applyAlignment="1">
      <alignment vertical="center" wrapText="1"/>
    </xf>
    <xf numFmtId="166" fontId="11" fillId="0" borderId="1" xfId="20" applyNumberFormat="1" applyFont="1" applyFill="1" applyBorder="1" applyAlignment="1">
      <alignment vertical="center"/>
    </xf>
    <xf numFmtId="168" fontId="11" fillId="0" borderId="1" xfId="29" applyNumberFormat="1" applyFont="1" applyFill="1" applyBorder="1" applyAlignment="1">
      <alignment vertical="center"/>
    </xf>
    <xf numFmtId="167" fontId="11" fillId="0" borderId="1" xfId="29" applyNumberFormat="1" applyFont="1" applyFill="1" applyBorder="1" applyAlignment="1">
      <alignment vertical="center"/>
    </xf>
    <xf numFmtId="166" fontId="11" fillId="0" borderId="1" xfId="20" applyNumberFormat="1" applyFont="1" applyFill="1" applyBorder="1" applyAlignment="1">
      <alignment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right"/>
    </xf>
    <xf numFmtId="0" fontId="10" fillId="0" borderId="6" xfId="2" applyFont="1" applyFill="1" applyBorder="1" applyAlignment="1">
      <alignment horizontal="center" vertical="center" wrapText="1"/>
    </xf>
    <xf numFmtId="0" fontId="10" fillId="0" borderId="5" xfId="2" applyFont="1" applyFill="1" applyBorder="1" applyAlignment="1">
      <alignment horizontal="center" vertical="center" wrapText="1"/>
    </xf>
    <xf numFmtId="0" fontId="10" fillId="0" borderId="7" xfId="2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34" applyFont="1" applyFill="1" applyBorder="1" applyAlignment="1">
      <alignment horizontal="center" vertical="center" wrapText="1"/>
    </xf>
    <xf numFmtId="9" fontId="10" fillId="0" borderId="1" xfId="13" applyFont="1" applyFill="1" applyBorder="1" applyAlignment="1">
      <alignment horizontal="center"/>
    </xf>
    <xf numFmtId="0" fontId="9" fillId="0" borderId="1" xfId="34" applyFont="1" applyFill="1" applyBorder="1" applyAlignment="1">
      <alignment horizontal="center" vertical="center" wrapText="1"/>
    </xf>
    <xf numFmtId="0" fontId="10" fillId="0" borderId="1" xfId="34" applyFont="1" applyFill="1" applyBorder="1" applyAlignment="1">
      <alignment horizontal="center" vertical="center" wrapText="1"/>
    </xf>
    <xf numFmtId="0" fontId="15" fillId="0" borderId="0" xfId="2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vertical="center" wrapText="1"/>
    </xf>
    <xf numFmtId="0" fontId="14" fillId="0" borderId="0" xfId="2" applyFont="1" applyFill="1" applyBorder="1" applyAlignment="1">
      <alignment horizontal="center" vertical="center" wrapText="1"/>
    </xf>
    <xf numFmtId="0" fontId="14" fillId="0" borderId="0" xfId="2" applyFont="1" applyFill="1" applyBorder="1" applyAlignment="1">
      <alignment vertical="center" wrapText="1"/>
    </xf>
    <xf numFmtId="0" fontId="10" fillId="0" borderId="0" xfId="2" applyFont="1" applyFill="1"/>
    <xf numFmtId="0" fontId="10" fillId="0" borderId="0" xfId="2" applyFont="1" applyFill="1" applyBorder="1"/>
    <xf numFmtId="0" fontId="10" fillId="0" borderId="1" xfId="34" applyFont="1" applyFill="1" applyBorder="1" applyAlignment="1">
      <alignment vertical="center" wrapText="1"/>
    </xf>
    <xf numFmtId="166" fontId="10" fillId="0" borderId="1" xfId="20" applyNumberFormat="1" applyFont="1" applyFill="1" applyBorder="1" applyAlignment="1">
      <alignment vertical="center" wrapText="1"/>
    </xf>
    <xf numFmtId="0" fontId="11" fillId="0" borderId="0" xfId="2" applyFont="1" applyFill="1"/>
    <xf numFmtId="169" fontId="10" fillId="0" borderId="0" xfId="2" applyNumberFormat="1" applyFont="1" applyFill="1"/>
    <xf numFmtId="166" fontId="10" fillId="0" borderId="0" xfId="2" applyNumberFormat="1" applyFont="1" applyFill="1"/>
    <xf numFmtId="168" fontId="10" fillId="0" borderId="0" xfId="2" applyNumberFormat="1" applyFont="1" applyFill="1"/>
    <xf numFmtId="167" fontId="10" fillId="0" borderId="0" xfId="2" applyNumberFormat="1" applyFont="1" applyFill="1"/>
    <xf numFmtId="0" fontId="10" fillId="0" borderId="2" xfId="34" applyFont="1" applyFill="1" applyBorder="1" applyAlignment="1">
      <alignment horizontal="center" vertical="center" wrapText="1"/>
    </xf>
    <xf numFmtId="0" fontId="10" fillId="0" borderId="3" xfId="34" applyFont="1" applyFill="1" applyBorder="1" applyAlignment="1">
      <alignment horizontal="center" vertical="center" wrapText="1"/>
    </xf>
    <xf numFmtId="0" fontId="10" fillId="0" borderId="4" xfId="34" applyFont="1" applyFill="1" applyBorder="1" applyAlignment="1">
      <alignment horizontal="center" vertical="center" wrapText="1"/>
    </xf>
    <xf numFmtId="171" fontId="10" fillId="0" borderId="1" xfId="2" applyNumberFormat="1" applyFont="1" applyFill="1" applyBorder="1" applyAlignment="1">
      <alignment horizontal="center"/>
    </xf>
    <xf numFmtId="171" fontId="11" fillId="0" borderId="1" xfId="20" applyNumberFormat="1" applyFont="1" applyFill="1" applyBorder="1" applyAlignment="1">
      <alignment horizontal="center" vertical="center" wrapText="1"/>
    </xf>
    <xf numFmtId="0" fontId="10" fillId="0" borderId="1" xfId="2" applyFont="1" applyFill="1" applyBorder="1"/>
  </cellXfs>
  <cellStyles count="57">
    <cellStyle name="Обычный" xfId="0" builtinId="0"/>
    <cellStyle name="Обычный 10" xfId="1"/>
    <cellStyle name="Обычный 10 2" xfId="32"/>
    <cellStyle name="Обычный 11" xfId="31"/>
    <cellStyle name="Обычный 13" xfId="2"/>
    <cellStyle name="Обычный 2" xfId="3"/>
    <cellStyle name="Обычный 2 2" xfId="4"/>
    <cellStyle name="Обычный 2 2 2" xfId="34"/>
    <cellStyle name="Обычный 2 3" xfId="33"/>
    <cellStyle name="Обычный 2_СВОД%20по%20МО_2015_на%20контр.цифры(1)" xfId="5"/>
    <cellStyle name="Обычный 3" xfId="6"/>
    <cellStyle name="Обычный 3 2" xfId="35"/>
    <cellStyle name="Обычный 4" xfId="7"/>
    <cellStyle name="Обычный 4 2" xfId="36"/>
    <cellStyle name="Обычный 5" xfId="8"/>
    <cellStyle name="Обычный 5 2" xfId="37"/>
    <cellStyle name="Обычный 6" xfId="9"/>
    <cellStyle name="Обычный 6 2" xfId="38"/>
    <cellStyle name="Обычный 7" xfId="10"/>
    <cellStyle name="Обычный 7 2" xfId="39"/>
    <cellStyle name="Обычный 8" xfId="11"/>
    <cellStyle name="Обычный 8 2" xfId="40"/>
    <cellStyle name="Обычный 9" xfId="12"/>
    <cellStyle name="Обычный 9 2" xfId="41"/>
    <cellStyle name="Процентный" xfId="13" builtinId="5"/>
    <cellStyle name="Процентный 2" xfId="14"/>
    <cellStyle name="Процентный 2 2" xfId="42"/>
    <cellStyle name="Процентный 3" xfId="15"/>
    <cellStyle name="Процентный 3 2" xfId="16"/>
    <cellStyle name="Процентный 3 2 2" xfId="44"/>
    <cellStyle name="Процентный 3 3" xfId="17"/>
    <cellStyle name="Процентный 3 3 2" xfId="45"/>
    <cellStyle name="Процентный 3 4" xfId="18"/>
    <cellStyle name="Процентный 3 4 2" xfId="46"/>
    <cellStyle name="Процентный 3 5" xfId="43"/>
    <cellStyle name="Процентный 4" xfId="19"/>
    <cellStyle name="Процентный 4 2" xfId="47"/>
    <cellStyle name="Финансовый" xfId="20" builtinId="3"/>
    <cellStyle name="Финансовый 2" xfId="21"/>
    <cellStyle name="Финансовый 2 2" xfId="22"/>
    <cellStyle name="Финансовый 2 2 2" xfId="49"/>
    <cellStyle name="Финансовый 2 3" xfId="48"/>
    <cellStyle name="Финансовый 3" xfId="23"/>
    <cellStyle name="Финансовый 3 2" xfId="50"/>
    <cellStyle name="Финансовый 4" xfId="24"/>
    <cellStyle name="Финансовый 4 2" xfId="25"/>
    <cellStyle name="Финансовый 4 2 2" xfId="52"/>
    <cellStyle name="Финансовый 4 3" xfId="26"/>
    <cellStyle name="Финансовый 4 3 2" xfId="53"/>
    <cellStyle name="Финансовый 4 4" xfId="27"/>
    <cellStyle name="Финансовый 4 4 2" xfId="54"/>
    <cellStyle name="Финансовый 4 5" xfId="51"/>
    <cellStyle name="Финансовый 5" xfId="28"/>
    <cellStyle name="Финансовый 5 2" xfId="55"/>
    <cellStyle name="Финансовый 6" xfId="29"/>
    <cellStyle name="Финансовый 7" xfId="30"/>
    <cellStyle name="Финансовый 7 2" xfId="5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R28"/>
  <sheetViews>
    <sheetView tabSelected="1" view="pageBreakPreview" zoomScale="90" zoomScaleNormal="90" zoomScaleSheetLayoutView="90" workbookViewId="0">
      <pane xSplit="2" ySplit="8" topLeftCell="I15" activePane="bottomRight" state="frozen"/>
      <selection pane="topRight" activeCell="C1" sqref="C1"/>
      <selection pane="bottomLeft" activeCell="A6" sqref="A6"/>
      <selection pane="bottomRight" activeCell="AB27" sqref="AB27"/>
    </sheetView>
  </sheetViews>
  <sheetFormatPr defaultColWidth="8.85546875" defaultRowHeight="15.75" x14ac:dyDescent="0.25"/>
  <cols>
    <col min="1" max="1" width="6.42578125" style="34" customWidth="1"/>
    <col min="2" max="2" width="46.42578125" style="34" customWidth="1"/>
    <col min="3" max="5" width="8.7109375" style="34" hidden="1" customWidth="1"/>
    <col min="6" max="8" width="9.42578125" style="34" hidden="1" customWidth="1"/>
    <col min="9" max="9" width="16" style="34" customWidth="1"/>
    <col min="10" max="10" width="16.28515625" style="34" customWidth="1"/>
    <col min="11" max="11" width="14" style="34" customWidth="1"/>
    <col min="12" max="13" width="16.28515625" style="34" customWidth="1"/>
    <col min="14" max="14" width="14" style="34" customWidth="1"/>
    <col min="15" max="15" width="16.5703125" style="34" customWidth="1"/>
    <col min="16" max="16" width="16.28515625" style="34" customWidth="1"/>
    <col min="17" max="17" width="12.28515625" style="34" customWidth="1"/>
    <col min="18" max="18" width="16.28515625" style="34" customWidth="1"/>
    <col min="19" max="19" width="14.85546875" style="34" customWidth="1"/>
    <col min="20" max="20" width="21.42578125" style="34" customWidth="1"/>
    <col min="21" max="21" width="17.85546875" style="34" customWidth="1"/>
    <col min="22" max="22" width="16.7109375" style="34" customWidth="1"/>
    <col min="23" max="23" width="16" style="34" customWidth="1"/>
    <col min="24" max="24" width="16.7109375" style="34" customWidth="1"/>
    <col min="25" max="25" width="19.28515625" style="34" customWidth="1"/>
    <col min="26" max="26" width="16" style="34" customWidth="1"/>
    <col min="27" max="27" width="15.7109375" style="34" bestFit="1" customWidth="1"/>
    <col min="28" max="28" width="16.28515625" style="34" customWidth="1"/>
    <col min="29" max="29" width="16.140625" style="34" customWidth="1"/>
    <col min="30" max="31" width="17.7109375" style="34" customWidth="1"/>
    <col min="32" max="35" width="16.7109375" style="34" customWidth="1"/>
    <col min="36" max="38" width="14.5703125" style="34" bestFit="1" customWidth="1"/>
    <col min="39" max="39" width="11.140625" style="34" customWidth="1"/>
    <col min="40" max="40" width="10.7109375" style="34" customWidth="1"/>
    <col min="41" max="41" width="10.5703125" style="34" customWidth="1"/>
    <col min="42" max="16384" width="8.85546875" style="34"/>
  </cols>
  <sheetData>
    <row r="1" spans="1:44" x14ac:dyDescent="0.25">
      <c r="T1" s="17" t="s">
        <v>36</v>
      </c>
      <c r="U1" s="17"/>
    </row>
    <row r="3" spans="1:44" ht="45.75" customHeight="1" x14ac:dyDescent="0.25">
      <c r="B3" s="31"/>
      <c r="C3" s="31" t="s">
        <v>28</v>
      </c>
      <c r="D3" s="31"/>
      <c r="E3" s="31"/>
      <c r="F3" s="31"/>
      <c r="G3" s="31"/>
      <c r="H3" s="31"/>
      <c r="I3" s="32" t="s">
        <v>37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3"/>
      <c r="V3" s="33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</row>
    <row r="4" spans="1:44" ht="21" customHeight="1" x14ac:dyDescent="0.25">
      <c r="A4" s="35"/>
      <c r="B4" s="31"/>
      <c r="C4" s="31"/>
      <c r="D4" s="31"/>
      <c r="E4" s="31"/>
      <c r="F4" s="31"/>
      <c r="G4" s="31"/>
      <c r="H4" s="31"/>
      <c r="I4" s="30"/>
      <c r="J4" s="30"/>
      <c r="K4" s="30"/>
      <c r="L4" s="30"/>
      <c r="M4" s="30"/>
      <c r="N4" s="30"/>
      <c r="O4" s="30"/>
      <c r="P4" s="30"/>
      <c r="Q4" s="30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5"/>
      <c r="AK4" s="35"/>
      <c r="AL4" s="35"/>
      <c r="AM4" s="35"/>
      <c r="AN4" s="35"/>
      <c r="AO4" s="35"/>
      <c r="AP4" s="35"/>
      <c r="AQ4" s="35"/>
      <c r="AR4" s="35"/>
    </row>
    <row r="5" spans="1:44" ht="33.75" customHeight="1" x14ac:dyDescent="0.25">
      <c r="A5" s="25" t="s">
        <v>29</v>
      </c>
      <c r="B5" s="25" t="s">
        <v>0</v>
      </c>
      <c r="C5" s="26" t="s">
        <v>24</v>
      </c>
      <c r="D5" s="26"/>
      <c r="E5" s="26"/>
      <c r="F5" s="26" t="s">
        <v>25</v>
      </c>
      <c r="G5" s="26"/>
      <c r="H5" s="26"/>
      <c r="I5" s="22" t="s">
        <v>30</v>
      </c>
      <c r="J5" s="23"/>
      <c r="K5" s="23"/>
      <c r="L5" s="23"/>
      <c r="M5" s="23"/>
      <c r="N5" s="23"/>
      <c r="O5" s="23"/>
      <c r="P5" s="23"/>
      <c r="Q5" s="24"/>
      <c r="R5" s="22" t="s">
        <v>31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4"/>
      <c r="AG5" s="22" t="s">
        <v>26</v>
      </c>
      <c r="AH5" s="23"/>
      <c r="AI5" s="24"/>
      <c r="AJ5" s="43" t="s">
        <v>32</v>
      </c>
      <c r="AK5" s="44"/>
      <c r="AL5" s="45"/>
      <c r="AM5" s="43" t="s">
        <v>32</v>
      </c>
      <c r="AN5" s="44"/>
      <c r="AO5" s="45"/>
    </row>
    <row r="6" spans="1:44" ht="240" x14ac:dyDescent="0.25">
      <c r="A6" s="25"/>
      <c r="B6" s="25"/>
      <c r="C6" s="26">
        <v>2018</v>
      </c>
      <c r="D6" s="26">
        <v>2019</v>
      </c>
      <c r="E6" s="26">
        <v>2020</v>
      </c>
      <c r="F6" s="27">
        <v>0.1</v>
      </c>
      <c r="G6" s="27"/>
      <c r="H6" s="27"/>
      <c r="I6" s="16" t="s">
        <v>38</v>
      </c>
      <c r="J6" s="16" t="s">
        <v>34</v>
      </c>
      <c r="K6" s="16" t="s">
        <v>35</v>
      </c>
      <c r="L6" s="16" t="s">
        <v>33</v>
      </c>
      <c r="M6" s="16" t="s">
        <v>34</v>
      </c>
      <c r="N6" s="16" t="s">
        <v>35</v>
      </c>
      <c r="O6" s="16" t="s">
        <v>33</v>
      </c>
      <c r="P6" s="16" t="s">
        <v>34</v>
      </c>
      <c r="Q6" s="16" t="s">
        <v>35</v>
      </c>
      <c r="R6" s="16" t="s">
        <v>2</v>
      </c>
      <c r="S6" s="16" t="s">
        <v>23</v>
      </c>
      <c r="T6" s="16" t="s">
        <v>27</v>
      </c>
      <c r="U6" s="16" t="s">
        <v>1</v>
      </c>
      <c r="V6" s="16" t="s">
        <v>35</v>
      </c>
      <c r="W6" s="16" t="s">
        <v>2</v>
      </c>
      <c r="X6" s="16" t="s">
        <v>23</v>
      </c>
      <c r="Y6" s="16" t="s">
        <v>3</v>
      </c>
      <c r="Z6" s="16" t="s">
        <v>1</v>
      </c>
      <c r="AA6" s="16" t="s">
        <v>35</v>
      </c>
      <c r="AB6" s="16" t="s">
        <v>2</v>
      </c>
      <c r="AC6" s="16" t="s">
        <v>23</v>
      </c>
      <c r="AD6" s="16" t="s">
        <v>3</v>
      </c>
      <c r="AE6" s="16" t="s">
        <v>1</v>
      </c>
      <c r="AF6" s="16" t="s">
        <v>35</v>
      </c>
      <c r="AG6" s="28">
        <v>2019</v>
      </c>
      <c r="AH6" s="28">
        <v>2020</v>
      </c>
      <c r="AI6" s="28">
        <v>2021</v>
      </c>
      <c r="AJ6" s="28">
        <v>2019</v>
      </c>
      <c r="AK6" s="28">
        <v>2020</v>
      </c>
      <c r="AL6" s="28">
        <v>2021</v>
      </c>
      <c r="AM6" s="28">
        <v>2019</v>
      </c>
      <c r="AN6" s="28">
        <v>2020</v>
      </c>
      <c r="AO6" s="28">
        <v>2021</v>
      </c>
    </row>
    <row r="7" spans="1:44" x14ac:dyDescent="0.25">
      <c r="A7" s="15"/>
      <c r="B7" s="15"/>
      <c r="C7" s="26"/>
      <c r="D7" s="26"/>
      <c r="E7" s="26"/>
      <c r="F7" s="29">
        <v>2018</v>
      </c>
      <c r="G7" s="29">
        <v>2019</v>
      </c>
      <c r="H7" s="29">
        <v>2020</v>
      </c>
      <c r="I7" s="19">
        <v>2019</v>
      </c>
      <c r="J7" s="20"/>
      <c r="K7" s="21"/>
      <c r="L7" s="19">
        <v>2020</v>
      </c>
      <c r="M7" s="20"/>
      <c r="N7" s="21"/>
      <c r="O7" s="19">
        <v>2021</v>
      </c>
      <c r="P7" s="20"/>
      <c r="Q7" s="21"/>
      <c r="R7" s="19">
        <v>2019</v>
      </c>
      <c r="S7" s="20"/>
      <c r="T7" s="20"/>
      <c r="U7" s="20"/>
      <c r="V7" s="21"/>
      <c r="W7" s="19">
        <v>2020</v>
      </c>
      <c r="X7" s="20"/>
      <c r="Y7" s="20"/>
      <c r="Z7" s="20"/>
      <c r="AA7" s="21"/>
      <c r="AB7" s="19">
        <v>2021</v>
      </c>
      <c r="AC7" s="20"/>
      <c r="AD7" s="20"/>
      <c r="AE7" s="20"/>
      <c r="AF7" s="21"/>
      <c r="AG7" s="18"/>
      <c r="AH7" s="18"/>
      <c r="AI7" s="18"/>
      <c r="AJ7" s="36"/>
      <c r="AK7" s="36"/>
      <c r="AL7" s="36"/>
      <c r="AO7" s="48"/>
    </row>
    <row r="8" spans="1:44" ht="15.75" customHeight="1" x14ac:dyDescent="0.25">
      <c r="A8" s="15">
        <v>1</v>
      </c>
      <c r="B8" s="2" t="s">
        <v>4</v>
      </c>
      <c r="C8" s="7">
        <v>1.492</v>
      </c>
      <c r="D8" s="7">
        <v>1.492</v>
      </c>
      <c r="E8" s="7">
        <v>1.492</v>
      </c>
      <c r="F8" s="8">
        <v>0.1</v>
      </c>
      <c r="G8" s="8">
        <v>0.1</v>
      </c>
      <c r="H8" s="8">
        <v>0.1</v>
      </c>
      <c r="I8" s="1">
        <v>4000</v>
      </c>
      <c r="J8" s="1">
        <f>I8*4</f>
        <v>16000</v>
      </c>
      <c r="K8" s="1">
        <f>ROUND(J8*(1-F8),-2)</f>
        <v>14400</v>
      </c>
      <c r="L8" s="1">
        <v>4000</v>
      </c>
      <c r="M8" s="1">
        <f>L8*4</f>
        <v>16000</v>
      </c>
      <c r="N8" s="1">
        <f>ROUND(M8*(1-G8),-2)</f>
        <v>14400</v>
      </c>
      <c r="O8" s="1">
        <v>4000</v>
      </c>
      <c r="P8" s="1">
        <f>O8*4</f>
        <v>16000</v>
      </c>
      <c r="Q8" s="1">
        <f>ROUND(P8*(1-H8),-2)</f>
        <v>14400</v>
      </c>
      <c r="R8" s="3">
        <v>22715</v>
      </c>
      <c r="S8" s="3"/>
      <c r="T8" s="3"/>
      <c r="U8" s="4">
        <f>ROUND((R8*S8*0.7+R8*T8)*1/1,1)</f>
        <v>0</v>
      </c>
      <c r="V8" s="4">
        <f>ROUND(U8*(1-F8),-2)</f>
        <v>0</v>
      </c>
      <c r="W8" s="3">
        <v>22715</v>
      </c>
      <c r="X8" s="3"/>
      <c r="Y8" s="3"/>
      <c r="Z8" s="4">
        <f>ROUND((W8*X8*0.7+W8*Y8)*1/1,1)</f>
        <v>0</v>
      </c>
      <c r="AA8" s="4">
        <f>ROUND(Z8*(1-G8),-2)</f>
        <v>0</v>
      </c>
      <c r="AB8" s="3">
        <v>22715</v>
      </c>
      <c r="AC8" s="3"/>
      <c r="AD8" s="3"/>
      <c r="AE8" s="4">
        <f>ROUND((AB8*AC8*0.7+AB8*AD8)*1/1,1)</f>
        <v>0</v>
      </c>
      <c r="AF8" s="4">
        <f>ROUND(AE8*(1-H8),-2)</f>
        <v>0</v>
      </c>
      <c r="AG8" s="4">
        <f>J8+U8</f>
        <v>16000</v>
      </c>
      <c r="AH8" s="4">
        <f>Z8+M8</f>
        <v>16000</v>
      </c>
      <c r="AI8" s="4">
        <f>AE8+P8</f>
        <v>16000</v>
      </c>
      <c r="AJ8" s="37">
        <f>K8+V8</f>
        <v>14400</v>
      </c>
      <c r="AK8" s="37">
        <f>AA8+N8</f>
        <v>14400</v>
      </c>
      <c r="AL8" s="37">
        <f>AF8+Q8</f>
        <v>14400</v>
      </c>
      <c r="AM8" s="46">
        <f>AJ8/1000</f>
        <v>14.4</v>
      </c>
      <c r="AN8" s="46">
        <f t="shared" ref="AN8:AO23" si="0">AK8/1000</f>
        <v>14.4</v>
      </c>
      <c r="AO8" s="46">
        <f t="shared" si="0"/>
        <v>14.4</v>
      </c>
    </row>
    <row r="9" spans="1:44" ht="15.75" customHeight="1" x14ac:dyDescent="0.25">
      <c r="A9" s="15">
        <v>2</v>
      </c>
      <c r="B9" s="2" t="s">
        <v>5</v>
      </c>
      <c r="C9" s="7">
        <v>1.492</v>
      </c>
      <c r="D9" s="7">
        <v>1.492</v>
      </c>
      <c r="E9" s="7">
        <v>1.492</v>
      </c>
      <c r="F9" s="8">
        <v>0.1</v>
      </c>
      <c r="G9" s="8">
        <v>0.1</v>
      </c>
      <c r="H9" s="8">
        <v>0.1</v>
      </c>
      <c r="I9" s="1">
        <v>2000</v>
      </c>
      <c r="J9" s="1">
        <f t="shared" ref="J9:M25" si="1">I9*4</f>
        <v>8000</v>
      </c>
      <c r="K9" s="1">
        <f t="shared" ref="K9:K25" si="2">ROUND(J9*(1-F9),-2)</f>
        <v>7200</v>
      </c>
      <c r="L9" s="1">
        <v>2000</v>
      </c>
      <c r="M9" s="1">
        <f t="shared" si="1"/>
        <v>8000</v>
      </c>
      <c r="N9" s="1">
        <f t="shared" ref="N9:N25" si="3">ROUND(M9*(1-G9),-2)</f>
        <v>7200</v>
      </c>
      <c r="O9" s="1">
        <v>2000</v>
      </c>
      <c r="P9" s="1">
        <f t="shared" ref="P9:P25" si="4">O9*4</f>
        <v>8000</v>
      </c>
      <c r="Q9" s="1">
        <f t="shared" ref="Q9:Q25" si="5">ROUND(P9*(1-H9),-2)</f>
        <v>7200</v>
      </c>
      <c r="R9" s="3">
        <v>22715</v>
      </c>
      <c r="S9" s="3">
        <v>150</v>
      </c>
      <c r="T9" s="3"/>
      <c r="U9" s="4">
        <f t="shared" ref="U9:U25" si="6">ROUND((R9*S9*0.7+R9*T9)*1/1,1)</f>
        <v>2385075</v>
      </c>
      <c r="V9" s="4">
        <f t="shared" ref="V9:V25" si="7">ROUND(U9*(1-F9),-2)</f>
        <v>2146600</v>
      </c>
      <c r="W9" s="3">
        <v>22715</v>
      </c>
      <c r="X9" s="3">
        <v>150</v>
      </c>
      <c r="Y9" s="3"/>
      <c r="Z9" s="4">
        <f t="shared" ref="Z9:Z25" si="8">ROUND((W9*X9*0.7+W9*Y9)*1/1,1)</f>
        <v>2385075</v>
      </c>
      <c r="AA9" s="4">
        <f t="shared" ref="AA9:AA25" si="9">ROUND(Z9*(1-G9),-2)</f>
        <v>2146600</v>
      </c>
      <c r="AB9" s="3">
        <v>22715</v>
      </c>
      <c r="AC9" s="3">
        <v>150</v>
      </c>
      <c r="AD9" s="3"/>
      <c r="AE9" s="4">
        <f t="shared" ref="AE9:AE25" si="10">ROUND((AB9*AC9*0.7+AB9*AD9)*1/1,1)</f>
        <v>2385075</v>
      </c>
      <c r="AF9" s="4">
        <f t="shared" ref="AF9:AF25" si="11">ROUND(AE9*(1-H9),-2)</f>
        <v>2146600</v>
      </c>
      <c r="AG9" s="4">
        <f t="shared" ref="AG9:AG25" si="12">J9+U9</f>
        <v>2393075</v>
      </c>
      <c r="AH9" s="4">
        <f t="shared" ref="AH9:AH25" si="13">Z9+M9</f>
        <v>2393075</v>
      </c>
      <c r="AI9" s="4">
        <f t="shared" ref="AI9:AI25" si="14">AE9+P9</f>
        <v>2393075</v>
      </c>
      <c r="AJ9" s="37">
        <f t="shared" ref="AJ9:AJ25" si="15">K9+V9</f>
        <v>2153800</v>
      </c>
      <c r="AK9" s="37">
        <f t="shared" ref="AK9:AK25" si="16">AA9+N9</f>
        <v>2153800</v>
      </c>
      <c r="AL9" s="37">
        <f t="shared" ref="AL9:AL25" si="17">AF9+Q9</f>
        <v>2153800</v>
      </c>
      <c r="AM9" s="46">
        <f t="shared" ref="AM9:AO25" si="18">AJ9/1000</f>
        <v>2153.8000000000002</v>
      </c>
      <c r="AN9" s="46">
        <f t="shared" si="0"/>
        <v>2153.8000000000002</v>
      </c>
      <c r="AO9" s="46">
        <f t="shared" si="0"/>
        <v>2153.8000000000002</v>
      </c>
    </row>
    <row r="10" spans="1:44" ht="15.75" customHeight="1" x14ac:dyDescent="0.25">
      <c r="A10" s="15">
        <v>3</v>
      </c>
      <c r="B10" s="2" t="s">
        <v>6</v>
      </c>
      <c r="C10" s="7">
        <v>1.492</v>
      </c>
      <c r="D10" s="7">
        <v>1.492</v>
      </c>
      <c r="E10" s="7">
        <v>1.492</v>
      </c>
      <c r="F10" s="8">
        <v>0.1</v>
      </c>
      <c r="G10" s="8">
        <v>0.1</v>
      </c>
      <c r="H10" s="8">
        <v>0.1</v>
      </c>
      <c r="I10" s="1">
        <v>4500</v>
      </c>
      <c r="J10" s="1">
        <f t="shared" si="1"/>
        <v>18000</v>
      </c>
      <c r="K10" s="1">
        <f t="shared" si="2"/>
        <v>16200</v>
      </c>
      <c r="L10" s="1">
        <v>4500</v>
      </c>
      <c r="M10" s="1">
        <f t="shared" si="1"/>
        <v>18000</v>
      </c>
      <c r="N10" s="1">
        <f t="shared" si="3"/>
        <v>16200</v>
      </c>
      <c r="O10" s="1">
        <v>4500</v>
      </c>
      <c r="P10" s="1">
        <f t="shared" si="4"/>
        <v>18000</v>
      </c>
      <c r="Q10" s="1">
        <f t="shared" si="5"/>
        <v>16200</v>
      </c>
      <c r="R10" s="3">
        <v>22715</v>
      </c>
      <c r="S10" s="3"/>
      <c r="T10" s="3"/>
      <c r="U10" s="4">
        <f t="shared" si="6"/>
        <v>0</v>
      </c>
      <c r="V10" s="4">
        <f t="shared" si="7"/>
        <v>0</v>
      </c>
      <c r="W10" s="3">
        <v>22715</v>
      </c>
      <c r="X10" s="3"/>
      <c r="Y10" s="3"/>
      <c r="Z10" s="4">
        <f t="shared" si="8"/>
        <v>0</v>
      </c>
      <c r="AA10" s="4">
        <f t="shared" si="9"/>
        <v>0</v>
      </c>
      <c r="AB10" s="3">
        <v>22715</v>
      </c>
      <c r="AC10" s="3"/>
      <c r="AD10" s="3"/>
      <c r="AE10" s="4">
        <f t="shared" si="10"/>
        <v>0</v>
      </c>
      <c r="AF10" s="4">
        <f t="shared" si="11"/>
        <v>0</v>
      </c>
      <c r="AG10" s="4">
        <f t="shared" si="12"/>
        <v>18000</v>
      </c>
      <c r="AH10" s="4">
        <f t="shared" si="13"/>
        <v>18000</v>
      </c>
      <c r="AI10" s="4">
        <f t="shared" si="14"/>
        <v>18000</v>
      </c>
      <c r="AJ10" s="37">
        <f t="shared" si="15"/>
        <v>16200</v>
      </c>
      <c r="AK10" s="37">
        <f t="shared" si="16"/>
        <v>16200</v>
      </c>
      <c r="AL10" s="37">
        <f t="shared" si="17"/>
        <v>16200</v>
      </c>
      <c r="AM10" s="46">
        <f t="shared" si="18"/>
        <v>16.2</v>
      </c>
      <c r="AN10" s="46">
        <f t="shared" si="0"/>
        <v>16.2</v>
      </c>
      <c r="AO10" s="46">
        <f t="shared" si="0"/>
        <v>16.2</v>
      </c>
    </row>
    <row r="11" spans="1:44" x14ac:dyDescent="0.25">
      <c r="A11" s="15">
        <v>4</v>
      </c>
      <c r="B11" s="2" t="s">
        <v>7</v>
      </c>
      <c r="C11" s="7">
        <v>1.492</v>
      </c>
      <c r="D11" s="7">
        <v>1.492</v>
      </c>
      <c r="E11" s="7">
        <v>1.492</v>
      </c>
      <c r="F11" s="8">
        <v>0.1</v>
      </c>
      <c r="G11" s="8">
        <v>0.1</v>
      </c>
      <c r="H11" s="8">
        <v>0.1</v>
      </c>
      <c r="I11" s="1">
        <v>10800</v>
      </c>
      <c r="J11" s="1">
        <f t="shared" si="1"/>
        <v>43200</v>
      </c>
      <c r="K11" s="1">
        <f t="shared" si="2"/>
        <v>38900</v>
      </c>
      <c r="L11" s="1">
        <v>10800</v>
      </c>
      <c r="M11" s="1">
        <f t="shared" si="1"/>
        <v>43200</v>
      </c>
      <c r="N11" s="1">
        <f t="shared" si="3"/>
        <v>38900</v>
      </c>
      <c r="O11" s="1">
        <v>10800</v>
      </c>
      <c r="P11" s="1">
        <f t="shared" si="4"/>
        <v>43200</v>
      </c>
      <c r="Q11" s="1">
        <f t="shared" si="5"/>
        <v>38900</v>
      </c>
      <c r="R11" s="3">
        <v>22715</v>
      </c>
      <c r="S11" s="3">
        <v>330</v>
      </c>
      <c r="T11" s="3"/>
      <c r="U11" s="4">
        <f t="shared" si="6"/>
        <v>5247165</v>
      </c>
      <c r="V11" s="4">
        <f t="shared" si="7"/>
        <v>4722400</v>
      </c>
      <c r="W11" s="3">
        <v>22715</v>
      </c>
      <c r="X11" s="3">
        <v>330</v>
      </c>
      <c r="Y11" s="3"/>
      <c r="Z11" s="4">
        <f t="shared" si="8"/>
        <v>5247165</v>
      </c>
      <c r="AA11" s="4">
        <f t="shared" si="9"/>
        <v>4722400</v>
      </c>
      <c r="AB11" s="3">
        <v>22715</v>
      </c>
      <c r="AC11" s="3">
        <v>330</v>
      </c>
      <c r="AD11" s="3"/>
      <c r="AE11" s="4">
        <f t="shared" si="10"/>
        <v>5247165</v>
      </c>
      <c r="AF11" s="4">
        <f t="shared" si="11"/>
        <v>4722400</v>
      </c>
      <c r="AG11" s="4">
        <f t="shared" si="12"/>
        <v>5290365</v>
      </c>
      <c r="AH11" s="4">
        <f t="shared" si="13"/>
        <v>5290365</v>
      </c>
      <c r="AI11" s="4">
        <f t="shared" si="14"/>
        <v>5290365</v>
      </c>
      <c r="AJ11" s="37">
        <f t="shared" si="15"/>
        <v>4761300</v>
      </c>
      <c r="AK11" s="37">
        <f t="shared" si="16"/>
        <v>4761300</v>
      </c>
      <c r="AL11" s="37">
        <f t="shared" si="17"/>
        <v>4761300</v>
      </c>
      <c r="AM11" s="46">
        <f t="shared" si="18"/>
        <v>4761.3</v>
      </c>
      <c r="AN11" s="46">
        <f t="shared" si="0"/>
        <v>4761.3</v>
      </c>
      <c r="AO11" s="46">
        <f t="shared" si="0"/>
        <v>4761.3</v>
      </c>
    </row>
    <row r="12" spans="1:44" x14ac:dyDescent="0.25">
      <c r="A12" s="15">
        <v>5</v>
      </c>
      <c r="B12" s="2" t="s">
        <v>8</v>
      </c>
      <c r="C12" s="7">
        <v>1.492</v>
      </c>
      <c r="D12" s="7">
        <v>1.492</v>
      </c>
      <c r="E12" s="7">
        <v>1.492</v>
      </c>
      <c r="F12" s="8">
        <v>0.1</v>
      </c>
      <c r="G12" s="8">
        <v>0.1</v>
      </c>
      <c r="H12" s="8">
        <v>0.1</v>
      </c>
      <c r="I12" s="1">
        <v>11850</v>
      </c>
      <c r="J12" s="1">
        <f t="shared" si="1"/>
        <v>47400</v>
      </c>
      <c r="K12" s="1">
        <f t="shared" si="2"/>
        <v>42700</v>
      </c>
      <c r="L12" s="1">
        <v>11850</v>
      </c>
      <c r="M12" s="1">
        <f t="shared" si="1"/>
        <v>47400</v>
      </c>
      <c r="N12" s="1">
        <f t="shared" si="3"/>
        <v>42700</v>
      </c>
      <c r="O12" s="1">
        <v>11850</v>
      </c>
      <c r="P12" s="1">
        <f t="shared" si="4"/>
        <v>47400</v>
      </c>
      <c r="Q12" s="1">
        <f t="shared" si="5"/>
        <v>42700</v>
      </c>
      <c r="R12" s="3">
        <v>22715</v>
      </c>
      <c r="S12" s="3">
        <v>1000</v>
      </c>
      <c r="T12" s="3"/>
      <c r="U12" s="4">
        <f t="shared" si="6"/>
        <v>15900500</v>
      </c>
      <c r="V12" s="4">
        <f t="shared" si="7"/>
        <v>14310500</v>
      </c>
      <c r="W12" s="3">
        <v>22715</v>
      </c>
      <c r="X12" s="3">
        <v>1000</v>
      </c>
      <c r="Y12" s="3"/>
      <c r="Z12" s="4">
        <f t="shared" si="8"/>
        <v>15900500</v>
      </c>
      <c r="AA12" s="4">
        <f t="shared" si="9"/>
        <v>14310500</v>
      </c>
      <c r="AB12" s="3">
        <v>22715</v>
      </c>
      <c r="AC12" s="3">
        <v>1000</v>
      </c>
      <c r="AD12" s="3"/>
      <c r="AE12" s="4">
        <f t="shared" si="10"/>
        <v>15900500</v>
      </c>
      <c r="AF12" s="4">
        <f t="shared" si="11"/>
        <v>14310500</v>
      </c>
      <c r="AG12" s="4">
        <f t="shared" si="12"/>
        <v>15947900</v>
      </c>
      <c r="AH12" s="4">
        <f t="shared" si="13"/>
        <v>15947900</v>
      </c>
      <c r="AI12" s="4">
        <f t="shared" si="14"/>
        <v>15947900</v>
      </c>
      <c r="AJ12" s="37">
        <f t="shared" si="15"/>
        <v>14353200</v>
      </c>
      <c r="AK12" s="37">
        <f t="shared" si="16"/>
        <v>14353200</v>
      </c>
      <c r="AL12" s="37">
        <f t="shared" si="17"/>
        <v>14353200</v>
      </c>
      <c r="AM12" s="46">
        <f t="shared" si="18"/>
        <v>14353.2</v>
      </c>
      <c r="AN12" s="46">
        <f t="shared" si="0"/>
        <v>14353.2</v>
      </c>
      <c r="AO12" s="46">
        <f t="shared" si="0"/>
        <v>14353.2</v>
      </c>
    </row>
    <row r="13" spans="1:44" ht="15.75" customHeight="1" x14ac:dyDescent="0.25">
      <c r="A13" s="15">
        <v>6</v>
      </c>
      <c r="B13" s="2" t="s">
        <v>9</v>
      </c>
      <c r="C13" s="7">
        <v>1.492</v>
      </c>
      <c r="D13" s="7">
        <v>1.492</v>
      </c>
      <c r="E13" s="7">
        <v>1.492</v>
      </c>
      <c r="F13" s="8">
        <v>0.1</v>
      </c>
      <c r="G13" s="8">
        <v>0.1</v>
      </c>
      <c r="H13" s="8">
        <v>0.1</v>
      </c>
      <c r="I13" s="1">
        <v>6170</v>
      </c>
      <c r="J13" s="1">
        <f t="shared" si="1"/>
        <v>24680</v>
      </c>
      <c r="K13" s="1">
        <f t="shared" si="2"/>
        <v>22200</v>
      </c>
      <c r="L13" s="1">
        <v>6170</v>
      </c>
      <c r="M13" s="1">
        <f t="shared" si="1"/>
        <v>24680</v>
      </c>
      <c r="N13" s="1">
        <f t="shared" si="3"/>
        <v>22200</v>
      </c>
      <c r="O13" s="1">
        <v>6170</v>
      </c>
      <c r="P13" s="1">
        <f t="shared" si="4"/>
        <v>24680</v>
      </c>
      <c r="Q13" s="1">
        <f t="shared" si="5"/>
        <v>22200</v>
      </c>
      <c r="R13" s="3">
        <v>22715</v>
      </c>
      <c r="S13" s="3">
        <v>240</v>
      </c>
      <c r="T13" s="3"/>
      <c r="U13" s="4">
        <f t="shared" si="6"/>
        <v>3816120</v>
      </c>
      <c r="V13" s="4">
        <f t="shared" si="7"/>
        <v>3434500</v>
      </c>
      <c r="W13" s="3">
        <v>22715</v>
      </c>
      <c r="X13" s="3">
        <v>240</v>
      </c>
      <c r="Y13" s="3"/>
      <c r="Z13" s="4">
        <f t="shared" si="8"/>
        <v>3816120</v>
      </c>
      <c r="AA13" s="4">
        <f t="shared" si="9"/>
        <v>3434500</v>
      </c>
      <c r="AB13" s="3">
        <v>22715</v>
      </c>
      <c r="AC13" s="3">
        <v>240</v>
      </c>
      <c r="AD13" s="3"/>
      <c r="AE13" s="4">
        <f t="shared" si="10"/>
        <v>3816120</v>
      </c>
      <c r="AF13" s="4">
        <f t="shared" si="11"/>
        <v>3434500</v>
      </c>
      <c r="AG13" s="4">
        <f t="shared" si="12"/>
        <v>3840800</v>
      </c>
      <c r="AH13" s="4">
        <f t="shared" si="13"/>
        <v>3840800</v>
      </c>
      <c r="AI13" s="4">
        <f t="shared" si="14"/>
        <v>3840800</v>
      </c>
      <c r="AJ13" s="37">
        <f t="shared" si="15"/>
        <v>3456700</v>
      </c>
      <c r="AK13" s="37">
        <f t="shared" si="16"/>
        <v>3456700</v>
      </c>
      <c r="AL13" s="37">
        <f t="shared" si="17"/>
        <v>3456700</v>
      </c>
      <c r="AM13" s="46">
        <f t="shared" si="18"/>
        <v>3456.7</v>
      </c>
      <c r="AN13" s="46">
        <f t="shared" si="0"/>
        <v>3456.7</v>
      </c>
      <c r="AO13" s="46">
        <f t="shared" si="0"/>
        <v>3456.7</v>
      </c>
    </row>
    <row r="14" spans="1:44" ht="15.75" customHeight="1" x14ac:dyDescent="0.25">
      <c r="A14" s="15">
        <v>7</v>
      </c>
      <c r="B14" s="2" t="s">
        <v>10</v>
      </c>
      <c r="C14" s="7">
        <v>1.492</v>
      </c>
      <c r="D14" s="7">
        <v>1.492</v>
      </c>
      <c r="E14" s="7">
        <v>1.492</v>
      </c>
      <c r="F14" s="8">
        <v>0.1</v>
      </c>
      <c r="G14" s="8">
        <v>0.1</v>
      </c>
      <c r="H14" s="8">
        <v>0.1</v>
      </c>
      <c r="I14" s="1">
        <v>8000</v>
      </c>
      <c r="J14" s="1">
        <f>I14*4</f>
        <v>32000</v>
      </c>
      <c r="K14" s="1">
        <f t="shared" si="2"/>
        <v>28800</v>
      </c>
      <c r="L14" s="1">
        <v>8000</v>
      </c>
      <c r="M14" s="1">
        <f t="shared" si="1"/>
        <v>32000</v>
      </c>
      <c r="N14" s="1">
        <f t="shared" si="3"/>
        <v>28800</v>
      </c>
      <c r="O14" s="1">
        <v>8000</v>
      </c>
      <c r="P14" s="1">
        <f t="shared" si="4"/>
        <v>32000</v>
      </c>
      <c r="Q14" s="1">
        <f t="shared" si="5"/>
        <v>28800</v>
      </c>
      <c r="R14" s="3">
        <v>22715</v>
      </c>
      <c r="S14" s="3">
        <v>150</v>
      </c>
      <c r="T14" s="3"/>
      <c r="U14" s="4">
        <f t="shared" si="6"/>
        <v>2385075</v>
      </c>
      <c r="V14" s="4">
        <f t="shared" si="7"/>
        <v>2146600</v>
      </c>
      <c r="W14" s="3">
        <v>22715</v>
      </c>
      <c r="X14" s="3">
        <v>150</v>
      </c>
      <c r="Y14" s="3"/>
      <c r="Z14" s="4">
        <f t="shared" si="8"/>
        <v>2385075</v>
      </c>
      <c r="AA14" s="4">
        <f t="shared" si="9"/>
        <v>2146600</v>
      </c>
      <c r="AB14" s="3">
        <v>22715</v>
      </c>
      <c r="AC14" s="3">
        <v>150</v>
      </c>
      <c r="AD14" s="3"/>
      <c r="AE14" s="4">
        <f t="shared" si="10"/>
        <v>2385075</v>
      </c>
      <c r="AF14" s="4">
        <f t="shared" si="11"/>
        <v>2146600</v>
      </c>
      <c r="AG14" s="4">
        <f t="shared" si="12"/>
        <v>2417075</v>
      </c>
      <c r="AH14" s="4">
        <f t="shared" si="13"/>
        <v>2417075</v>
      </c>
      <c r="AI14" s="4">
        <f t="shared" si="14"/>
        <v>2417075</v>
      </c>
      <c r="AJ14" s="37">
        <f t="shared" si="15"/>
        <v>2175400</v>
      </c>
      <c r="AK14" s="37">
        <f t="shared" si="16"/>
        <v>2175400</v>
      </c>
      <c r="AL14" s="37">
        <f t="shared" si="17"/>
        <v>2175400</v>
      </c>
      <c r="AM14" s="46">
        <f t="shared" si="18"/>
        <v>2175.4</v>
      </c>
      <c r="AN14" s="46">
        <f t="shared" si="0"/>
        <v>2175.4</v>
      </c>
      <c r="AO14" s="46">
        <f t="shared" si="0"/>
        <v>2175.4</v>
      </c>
    </row>
    <row r="15" spans="1:44" x14ac:dyDescent="0.25">
      <c r="A15" s="15">
        <v>8</v>
      </c>
      <c r="B15" s="2" t="s">
        <v>11</v>
      </c>
      <c r="C15" s="7">
        <v>1.492</v>
      </c>
      <c r="D15" s="7">
        <v>1.492</v>
      </c>
      <c r="E15" s="7">
        <v>1.492</v>
      </c>
      <c r="F15" s="8">
        <v>0.1</v>
      </c>
      <c r="G15" s="8">
        <v>0.1</v>
      </c>
      <c r="H15" s="8">
        <v>0.1</v>
      </c>
      <c r="I15" s="1">
        <v>7000</v>
      </c>
      <c r="J15" s="1">
        <f t="shared" si="1"/>
        <v>28000</v>
      </c>
      <c r="K15" s="1">
        <f t="shared" si="2"/>
        <v>25200</v>
      </c>
      <c r="L15" s="1">
        <v>7000</v>
      </c>
      <c r="M15" s="1">
        <f t="shared" si="1"/>
        <v>28000</v>
      </c>
      <c r="N15" s="1">
        <f t="shared" si="3"/>
        <v>25200</v>
      </c>
      <c r="O15" s="1">
        <v>7000</v>
      </c>
      <c r="P15" s="1">
        <f t="shared" si="4"/>
        <v>28000</v>
      </c>
      <c r="Q15" s="1">
        <f t="shared" si="5"/>
        <v>25200</v>
      </c>
      <c r="R15" s="3">
        <v>22715</v>
      </c>
      <c r="S15" s="3">
        <v>400</v>
      </c>
      <c r="T15" s="3"/>
      <c r="U15" s="4">
        <f t="shared" si="6"/>
        <v>6360200</v>
      </c>
      <c r="V15" s="4">
        <f t="shared" si="7"/>
        <v>5724200</v>
      </c>
      <c r="W15" s="3">
        <v>22715</v>
      </c>
      <c r="X15" s="3">
        <v>400</v>
      </c>
      <c r="Y15" s="3"/>
      <c r="Z15" s="4">
        <f t="shared" si="8"/>
        <v>6360200</v>
      </c>
      <c r="AA15" s="4">
        <f t="shared" si="9"/>
        <v>5724200</v>
      </c>
      <c r="AB15" s="3">
        <v>22715</v>
      </c>
      <c r="AC15" s="3">
        <v>400</v>
      </c>
      <c r="AD15" s="3"/>
      <c r="AE15" s="4">
        <f t="shared" si="10"/>
        <v>6360200</v>
      </c>
      <c r="AF15" s="4">
        <f t="shared" si="11"/>
        <v>5724200</v>
      </c>
      <c r="AG15" s="4">
        <f t="shared" si="12"/>
        <v>6388200</v>
      </c>
      <c r="AH15" s="4">
        <f t="shared" si="13"/>
        <v>6388200</v>
      </c>
      <c r="AI15" s="4">
        <f t="shared" si="14"/>
        <v>6388200</v>
      </c>
      <c r="AJ15" s="37">
        <f t="shared" si="15"/>
        <v>5749400</v>
      </c>
      <c r="AK15" s="37">
        <f t="shared" si="16"/>
        <v>5749400</v>
      </c>
      <c r="AL15" s="37">
        <f t="shared" si="17"/>
        <v>5749400</v>
      </c>
      <c r="AM15" s="46">
        <f t="shared" si="18"/>
        <v>5749.4</v>
      </c>
      <c r="AN15" s="46">
        <f t="shared" si="0"/>
        <v>5749.4</v>
      </c>
      <c r="AO15" s="46">
        <f t="shared" si="0"/>
        <v>5749.4</v>
      </c>
    </row>
    <row r="16" spans="1:44" ht="15.75" customHeight="1" x14ac:dyDescent="0.25">
      <c r="A16" s="15">
        <v>9</v>
      </c>
      <c r="B16" s="2" t="s">
        <v>12</v>
      </c>
      <c r="C16" s="7">
        <v>1.492</v>
      </c>
      <c r="D16" s="7">
        <v>1.492</v>
      </c>
      <c r="E16" s="7">
        <v>1.492</v>
      </c>
      <c r="F16" s="8">
        <v>0.1</v>
      </c>
      <c r="G16" s="8">
        <v>0.1</v>
      </c>
      <c r="H16" s="8">
        <v>0.1</v>
      </c>
      <c r="I16" s="1">
        <v>4780</v>
      </c>
      <c r="J16" s="1">
        <f t="shared" si="1"/>
        <v>19120</v>
      </c>
      <c r="K16" s="1">
        <f t="shared" si="2"/>
        <v>17200</v>
      </c>
      <c r="L16" s="1">
        <v>4780</v>
      </c>
      <c r="M16" s="1">
        <f t="shared" si="1"/>
        <v>19120</v>
      </c>
      <c r="N16" s="1">
        <f t="shared" si="3"/>
        <v>17200</v>
      </c>
      <c r="O16" s="1">
        <v>4780</v>
      </c>
      <c r="P16" s="1">
        <f t="shared" si="4"/>
        <v>19120</v>
      </c>
      <c r="Q16" s="1">
        <f t="shared" si="5"/>
        <v>17200</v>
      </c>
      <c r="R16" s="3">
        <v>22715</v>
      </c>
      <c r="S16" s="3"/>
      <c r="T16" s="3"/>
      <c r="U16" s="4">
        <f t="shared" si="6"/>
        <v>0</v>
      </c>
      <c r="V16" s="4">
        <f t="shared" si="7"/>
        <v>0</v>
      </c>
      <c r="W16" s="3">
        <v>22715</v>
      </c>
      <c r="X16" s="3"/>
      <c r="Y16" s="3"/>
      <c r="Z16" s="4">
        <f t="shared" si="8"/>
        <v>0</v>
      </c>
      <c r="AA16" s="4">
        <f t="shared" si="9"/>
        <v>0</v>
      </c>
      <c r="AB16" s="3">
        <v>22715</v>
      </c>
      <c r="AC16" s="3"/>
      <c r="AD16" s="3"/>
      <c r="AE16" s="4">
        <f t="shared" si="10"/>
        <v>0</v>
      </c>
      <c r="AF16" s="4">
        <f t="shared" si="11"/>
        <v>0</v>
      </c>
      <c r="AG16" s="4">
        <f t="shared" si="12"/>
        <v>19120</v>
      </c>
      <c r="AH16" s="4">
        <f t="shared" si="13"/>
        <v>19120</v>
      </c>
      <c r="AI16" s="4">
        <f t="shared" si="14"/>
        <v>19120</v>
      </c>
      <c r="AJ16" s="37">
        <f t="shared" si="15"/>
        <v>17200</v>
      </c>
      <c r="AK16" s="37">
        <f t="shared" si="16"/>
        <v>17200</v>
      </c>
      <c r="AL16" s="37">
        <f t="shared" si="17"/>
        <v>17200</v>
      </c>
      <c r="AM16" s="46">
        <f t="shared" si="18"/>
        <v>17.2</v>
      </c>
      <c r="AN16" s="46">
        <f t="shared" si="0"/>
        <v>17.2</v>
      </c>
      <c r="AO16" s="46">
        <f t="shared" si="0"/>
        <v>17.2</v>
      </c>
    </row>
    <row r="17" spans="1:41" ht="15.75" customHeight="1" x14ac:dyDescent="0.25">
      <c r="A17" s="15">
        <v>10</v>
      </c>
      <c r="B17" s="2" t="s">
        <v>13</v>
      </c>
      <c r="C17" s="7">
        <v>1.492</v>
      </c>
      <c r="D17" s="7">
        <v>1.492</v>
      </c>
      <c r="E17" s="7">
        <v>1.492</v>
      </c>
      <c r="F17" s="8">
        <v>0.1</v>
      </c>
      <c r="G17" s="8">
        <v>0.1</v>
      </c>
      <c r="H17" s="8">
        <v>0.1</v>
      </c>
      <c r="I17" s="1">
        <v>4000</v>
      </c>
      <c r="J17" s="1">
        <f t="shared" si="1"/>
        <v>16000</v>
      </c>
      <c r="K17" s="1">
        <f t="shared" si="2"/>
        <v>14400</v>
      </c>
      <c r="L17" s="1">
        <v>4000</v>
      </c>
      <c r="M17" s="1">
        <f t="shared" si="1"/>
        <v>16000</v>
      </c>
      <c r="N17" s="1">
        <f t="shared" si="3"/>
        <v>14400</v>
      </c>
      <c r="O17" s="1">
        <v>4000</v>
      </c>
      <c r="P17" s="1">
        <f t="shared" si="4"/>
        <v>16000</v>
      </c>
      <c r="Q17" s="1">
        <f t="shared" si="5"/>
        <v>14400</v>
      </c>
      <c r="R17" s="3">
        <v>22715</v>
      </c>
      <c r="S17" s="3"/>
      <c r="T17" s="3"/>
      <c r="U17" s="4">
        <f t="shared" si="6"/>
        <v>0</v>
      </c>
      <c r="V17" s="4">
        <f t="shared" si="7"/>
        <v>0</v>
      </c>
      <c r="W17" s="3">
        <v>22715</v>
      </c>
      <c r="X17" s="3"/>
      <c r="Y17" s="3"/>
      <c r="Z17" s="4">
        <f t="shared" si="8"/>
        <v>0</v>
      </c>
      <c r="AA17" s="4">
        <f t="shared" si="9"/>
        <v>0</v>
      </c>
      <c r="AB17" s="3">
        <v>22715</v>
      </c>
      <c r="AC17" s="3"/>
      <c r="AD17" s="3"/>
      <c r="AE17" s="4">
        <f t="shared" si="10"/>
        <v>0</v>
      </c>
      <c r="AF17" s="4">
        <f t="shared" si="11"/>
        <v>0</v>
      </c>
      <c r="AG17" s="4">
        <f t="shared" si="12"/>
        <v>16000</v>
      </c>
      <c r="AH17" s="4">
        <f t="shared" si="13"/>
        <v>16000</v>
      </c>
      <c r="AI17" s="4">
        <f t="shared" si="14"/>
        <v>16000</v>
      </c>
      <c r="AJ17" s="37">
        <f t="shared" si="15"/>
        <v>14400</v>
      </c>
      <c r="AK17" s="37">
        <f t="shared" si="16"/>
        <v>14400</v>
      </c>
      <c r="AL17" s="37">
        <f t="shared" si="17"/>
        <v>14400</v>
      </c>
      <c r="AM17" s="46">
        <f t="shared" si="18"/>
        <v>14.4</v>
      </c>
      <c r="AN17" s="46">
        <f t="shared" si="0"/>
        <v>14.4</v>
      </c>
      <c r="AO17" s="46">
        <f t="shared" si="0"/>
        <v>14.4</v>
      </c>
    </row>
    <row r="18" spans="1:41" ht="15.75" customHeight="1" x14ac:dyDescent="0.25">
      <c r="A18" s="15">
        <v>11</v>
      </c>
      <c r="B18" s="2" t="s">
        <v>14</v>
      </c>
      <c r="C18" s="7">
        <v>1.492</v>
      </c>
      <c r="D18" s="7">
        <v>1.492</v>
      </c>
      <c r="E18" s="7">
        <v>1.492</v>
      </c>
      <c r="F18" s="8">
        <v>0.1</v>
      </c>
      <c r="G18" s="8">
        <v>0.1</v>
      </c>
      <c r="H18" s="8">
        <v>0.1</v>
      </c>
      <c r="I18" s="1">
        <v>4000</v>
      </c>
      <c r="J18" s="1">
        <f t="shared" si="1"/>
        <v>16000</v>
      </c>
      <c r="K18" s="1">
        <f t="shared" si="2"/>
        <v>14400</v>
      </c>
      <c r="L18" s="1">
        <v>4000</v>
      </c>
      <c r="M18" s="1">
        <f t="shared" si="1"/>
        <v>16000</v>
      </c>
      <c r="N18" s="1">
        <f t="shared" si="3"/>
        <v>14400</v>
      </c>
      <c r="O18" s="1">
        <v>4000</v>
      </c>
      <c r="P18" s="1">
        <f t="shared" si="4"/>
        <v>16000</v>
      </c>
      <c r="Q18" s="1">
        <f t="shared" si="5"/>
        <v>14400</v>
      </c>
      <c r="R18" s="3">
        <v>22715</v>
      </c>
      <c r="S18" s="3"/>
      <c r="T18" s="3"/>
      <c r="U18" s="4">
        <f t="shared" si="6"/>
        <v>0</v>
      </c>
      <c r="V18" s="4">
        <f t="shared" si="7"/>
        <v>0</v>
      </c>
      <c r="W18" s="3">
        <v>22715</v>
      </c>
      <c r="X18" s="3"/>
      <c r="Y18" s="3"/>
      <c r="Z18" s="4">
        <f t="shared" si="8"/>
        <v>0</v>
      </c>
      <c r="AA18" s="4">
        <f t="shared" si="9"/>
        <v>0</v>
      </c>
      <c r="AB18" s="3">
        <v>22715</v>
      </c>
      <c r="AC18" s="3"/>
      <c r="AD18" s="3"/>
      <c r="AE18" s="4">
        <f t="shared" si="10"/>
        <v>0</v>
      </c>
      <c r="AF18" s="4">
        <f t="shared" si="11"/>
        <v>0</v>
      </c>
      <c r="AG18" s="4">
        <f t="shared" si="12"/>
        <v>16000</v>
      </c>
      <c r="AH18" s="4">
        <f t="shared" si="13"/>
        <v>16000</v>
      </c>
      <c r="AI18" s="4">
        <f t="shared" si="14"/>
        <v>16000</v>
      </c>
      <c r="AJ18" s="37">
        <f t="shared" si="15"/>
        <v>14400</v>
      </c>
      <c r="AK18" s="37">
        <f t="shared" si="16"/>
        <v>14400</v>
      </c>
      <c r="AL18" s="37">
        <f t="shared" si="17"/>
        <v>14400</v>
      </c>
      <c r="AM18" s="46">
        <f t="shared" si="18"/>
        <v>14.4</v>
      </c>
      <c r="AN18" s="46">
        <f t="shared" si="0"/>
        <v>14.4</v>
      </c>
      <c r="AO18" s="46">
        <f t="shared" si="0"/>
        <v>14.4</v>
      </c>
    </row>
    <row r="19" spans="1:41" ht="15.75" customHeight="1" x14ac:dyDescent="0.25">
      <c r="A19" s="15">
        <v>12</v>
      </c>
      <c r="B19" s="2" t="s">
        <v>15</v>
      </c>
      <c r="C19" s="7">
        <v>1.492</v>
      </c>
      <c r="D19" s="7">
        <v>1.492</v>
      </c>
      <c r="E19" s="7">
        <v>1.492</v>
      </c>
      <c r="F19" s="8">
        <v>0.1</v>
      </c>
      <c r="G19" s="8">
        <v>0.1</v>
      </c>
      <c r="H19" s="8">
        <v>0.1</v>
      </c>
      <c r="I19" s="1">
        <v>6500</v>
      </c>
      <c r="J19" s="1">
        <f t="shared" si="1"/>
        <v>26000</v>
      </c>
      <c r="K19" s="1">
        <f t="shared" si="2"/>
        <v>23400</v>
      </c>
      <c r="L19" s="1">
        <v>6500</v>
      </c>
      <c r="M19" s="1">
        <f t="shared" si="1"/>
        <v>26000</v>
      </c>
      <c r="N19" s="1">
        <f t="shared" si="3"/>
        <v>23400</v>
      </c>
      <c r="O19" s="1">
        <v>6500</v>
      </c>
      <c r="P19" s="1">
        <f t="shared" si="4"/>
        <v>26000</v>
      </c>
      <c r="Q19" s="1">
        <f t="shared" si="5"/>
        <v>23400</v>
      </c>
      <c r="R19" s="3">
        <v>22715</v>
      </c>
      <c r="S19" s="3">
        <v>15</v>
      </c>
      <c r="T19" s="3"/>
      <c r="U19" s="4">
        <f t="shared" si="6"/>
        <v>238507.5</v>
      </c>
      <c r="V19" s="4">
        <f t="shared" si="7"/>
        <v>214700</v>
      </c>
      <c r="W19" s="3">
        <v>22715</v>
      </c>
      <c r="X19" s="3">
        <v>15</v>
      </c>
      <c r="Y19" s="3"/>
      <c r="Z19" s="4">
        <f t="shared" si="8"/>
        <v>238507.5</v>
      </c>
      <c r="AA19" s="4">
        <f t="shared" si="9"/>
        <v>214700</v>
      </c>
      <c r="AB19" s="3">
        <v>22715</v>
      </c>
      <c r="AC19" s="3">
        <v>15</v>
      </c>
      <c r="AD19" s="3"/>
      <c r="AE19" s="4">
        <f t="shared" si="10"/>
        <v>238507.5</v>
      </c>
      <c r="AF19" s="4">
        <f t="shared" si="11"/>
        <v>214700</v>
      </c>
      <c r="AG19" s="4">
        <f t="shared" si="12"/>
        <v>264507.5</v>
      </c>
      <c r="AH19" s="4">
        <f t="shared" si="13"/>
        <v>264507.5</v>
      </c>
      <c r="AI19" s="4">
        <f t="shared" si="14"/>
        <v>264507.5</v>
      </c>
      <c r="AJ19" s="37">
        <f t="shared" si="15"/>
        <v>238100</v>
      </c>
      <c r="AK19" s="37">
        <f t="shared" si="16"/>
        <v>238100</v>
      </c>
      <c r="AL19" s="37">
        <f t="shared" si="17"/>
        <v>238100</v>
      </c>
      <c r="AM19" s="46">
        <f t="shared" si="18"/>
        <v>238.1</v>
      </c>
      <c r="AN19" s="46">
        <f t="shared" si="0"/>
        <v>238.1</v>
      </c>
      <c r="AO19" s="46">
        <f t="shared" si="0"/>
        <v>238.1</v>
      </c>
    </row>
    <row r="20" spans="1:41" x14ac:dyDescent="0.25">
      <c r="A20" s="15">
        <v>13</v>
      </c>
      <c r="B20" s="2" t="s">
        <v>16</v>
      </c>
      <c r="C20" s="7">
        <v>1.492</v>
      </c>
      <c r="D20" s="7">
        <v>1.492</v>
      </c>
      <c r="E20" s="7">
        <v>1.492</v>
      </c>
      <c r="F20" s="8">
        <v>0.1</v>
      </c>
      <c r="G20" s="8">
        <v>0.1</v>
      </c>
      <c r="H20" s="8">
        <v>0.1</v>
      </c>
      <c r="I20" s="1">
        <v>4700</v>
      </c>
      <c r="J20" s="1">
        <f t="shared" si="1"/>
        <v>18800</v>
      </c>
      <c r="K20" s="1">
        <f t="shared" si="2"/>
        <v>16900</v>
      </c>
      <c r="L20" s="1">
        <v>4700</v>
      </c>
      <c r="M20" s="1">
        <f t="shared" si="1"/>
        <v>18800</v>
      </c>
      <c r="N20" s="1">
        <f t="shared" si="3"/>
        <v>16900</v>
      </c>
      <c r="O20" s="1">
        <v>4700</v>
      </c>
      <c r="P20" s="1">
        <f t="shared" si="4"/>
        <v>18800</v>
      </c>
      <c r="Q20" s="1">
        <f t="shared" si="5"/>
        <v>16900</v>
      </c>
      <c r="R20" s="3">
        <v>22715</v>
      </c>
      <c r="S20" s="3">
        <v>252</v>
      </c>
      <c r="T20" s="3"/>
      <c r="U20" s="4">
        <f t="shared" si="6"/>
        <v>4006926</v>
      </c>
      <c r="V20" s="4">
        <f t="shared" si="7"/>
        <v>3606200</v>
      </c>
      <c r="W20" s="3">
        <v>22715</v>
      </c>
      <c r="X20" s="3">
        <v>252</v>
      </c>
      <c r="Y20" s="3"/>
      <c r="Z20" s="4">
        <f t="shared" si="8"/>
        <v>4006926</v>
      </c>
      <c r="AA20" s="4">
        <f t="shared" si="9"/>
        <v>3606200</v>
      </c>
      <c r="AB20" s="3">
        <v>22715</v>
      </c>
      <c r="AC20" s="3">
        <v>252</v>
      </c>
      <c r="AD20" s="3"/>
      <c r="AE20" s="4">
        <f t="shared" si="10"/>
        <v>4006926</v>
      </c>
      <c r="AF20" s="4">
        <f t="shared" si="11"/>
        <v>3606200</v>
      </c>
      <c r="AG20" s="4">
        <f t="shared" si="12"/>
        <v>4025726</v>
      </c>
      <c r="AH20" s="4">
        <f t="shared" si="13"/>
        <v>4025726</v>
      </c>
      <c r="AI20" s="4">
        <f t="shared" si="14"/>
        <v>4025726</v>
      </c>
      <c r="AJ20" s="37">
        <f t="shared" si="15"/>
        <v>3623100</v>
      </c>
      <c r="AK20" s="37">
        <f t="shared" si="16"/>
        <v>3623100</v>
      </c>
      <c r="AL20" s="37">
        <f t="shared" si="17"/>
        <v>3623100</v>
      </c>
      <c r="AM20" s="46">
        <f t="shared" si="18"/>
        <v>3623.1</v>
      </c>
      <c r="AN20" s="46">
        <f t="shared" si="0"/>
        <v>3623.1</v>
      </c>
      <c r="AO20" s="46">
        <f t="shared" si="0"/>
        <v>3623.1</v>
      </c>
    </row>
    <row r="21" spans="1:41" x14ac:dyDescent="0.25">
      <c r="A21" s="15">
        <v>14</v>
      </c>
      <c r="B21" s="2" t="s">
        <v>17</v>
      </c>
      <c r="C21" s="7">
        <v>1.492</v>
      </c>
      <c r="D21" s="7">
        <v>1.492</v>
      </c>
      <c r="E21" s="7">
        <v>1.492</v>
      </c>
      <c r="F21" s="8">
        <v>0.1</v>
      </c>
      <c r="G21" s="8">
        <v>0.1</v>
      </c>
      <c r="H21" s="8">
        <v>0.1</v>
      </c>
      <c r="I21" s="1">
        <v>6200</v>
      </c>
      <c r="J21" s="1">
        <f t="shared" si="1"/>
        <v>24800</v>
      </c>
      <c r="K21" s="1">
        <f t="shared" si="2"/>
        <v>22300</v>
      </c>
      <c r="L21" s="1">
        <v>6200</v>
      </c>
      <c r="M21" s="1">
        <f t="shared" si="1"/>
        <v>24800</v>
      </c>
      <c r="N21" s="1">
        <f t="shared" si="3"/>
        <v>22300</v>
      </c>
      <c r="O21" s="1">
        <v>6200</v>
      </c>
      <c r="P21" s="1">
        <f t="shared" si="4"/>
        <v>24800</v>
      </c>
      <c r="Q21" s="1">
        <f t="shared" si="5"/>
        <v>22300</v>
      </c>
      <c r="R21" s="3">
        <v>22715</v>
      </c>
      <c r="S21" s="3">
        <v>360</v>
      </c>
      <c r="T21" s="3"/>
      <c r="U21" s="4">
        <f t="shared" si="6"/>
        <v>5724180</v>
      </c>
      <c r="V21" s="4">
        <f t="shared" si="7"/>
        <v>5151800</v>
      </c>
      <c r="W21" s="3">
        <v>22715</v>
      </c>
      <c r="X21" s="3">
        <v>360</v>
      </c>
      <c r="Y21" s="3"/>
      <c r="Z21" s="4">
        <f t="shared" si="8"/>
        <v>5724180</v>
      </c>
      <c r="AA21" s="4">
        <f t="shared" si="9"/>
        <v>5151800</v>
      </c>
      <c r="AB21" s="3">
        <v>22715</v>
      </c>
      <c r="AC21" s="3">
        <v>360</v>
      </c>
      <c r="AD21" s="3"/>
      <c r="AE21" s="4">
        <f t="shared" si="10"/>
        <v>5724180</v>
      </c>
      <c r="AF21" s="4">
        <f t="shared" si="11"/>
        <v>5151800</v>
      </c>
      <c r="AG21" s="4">
        <f t="shared" si="12"/>
        <v>5748980</v>
      </c>
      <c r="AH21" s="4">
        <f t="shared" si="13"/>
        <v>5748980</v>
      </c>
      <c r="AI21" s="4">
        <f t="shared" si="14"/>
        <v>5748980</v>
      </c>
      <c r="AJ21" s="37">
        <f t="shared" si="15"/>
        <v>5174100</v>
      </c>
      <c r="AK21" s="37">
        <f t="shared" si="16"/>
        <v>5174100</v>
      </c>
      <c r="AL21" s="37">
        <f t="shared" si="17"/>
        <v>5174100</v>
      </c>
      <c r="AM21" s="46">
        <f t="shared" si="18"/>
        <v>5174.1000000000004</v>
      </c>
      <c r="AN21" s="46">
        <f t="shared" si="0"/>
        <v>5174.1000000000004</v>
      </c>
      <c r="AO21" s="46">
        <f t="shared" si="0"/>
        <v>5174.1000000000004</v>
      </c>
    </row>
    <row r="22" spans="1:41" x14ac:dyDescent="0.25">
      <c r="A22" s="15">
        <v>15</v>
      </c>
      <c r="B22" s="2" t="s">
        <v>18</v>
      </c>
      <c r="C22" s="7">
        <v>1.492</v>
      </c>
      <c r="D22" s="7">
        <v>1.492</v>
      </c>
      <c r="E22" s="7">
        <v>1.492</v>
      </c>
      <c r="F22" s="8">
        <v>0.1</v>
      </c>
      <c r="G22" s="8">
        <v>0.1</v>
      </c>
      <c r="H22" s="8">
        <v>0.1</v>
      </c>
      <c r="I22" s="1">
        <v>9000</v>
      </c>
      <c r="J22" s="1">
        <f t="shared" si="1"/>
        <v>36000</v>
      </c>
      <c r="K22" s="1">
        <f t="shared" si="2"/>
        <v>32400</v>
      </c>
      <c r="L22" s="1">
        <v>9000</v>
      </c>
      <c r="M22" s="1">
        <f t="shared" si="1"/>
        <v>36000</v>
      </c>
      <c r="N22" s="1">
        <f t="shared" si="3"/>
        <v>32400</v>
      </c>
      <c r="O22" s="1">
        <v>9000</v>
      </c>
      <c r="P22" s="1">
        <f t="shared" si="4"/>
        <v>36000</v>
      </c>
      <c r="Q22" s="1">
        <f t="shared" si="5"/>
        <v>32400</v>
      </c>
      <c r="R22" s="3">
        <v>22715</v>
      </c>
      <c r="S22" s="3">
        <v>60</v>
      </c>
      <c r="T22" s="3"/>
      <c r="U22" s="4">
        <f t="shared" si="6"/>
        <v>954030</v>
      </c>
      <c r="V22" s="4">
        <f t="shared" si="7"/>
        <v>858600</v>
      </c>
      <c r="W22" s="3">
        <v>22715</v>
      </c>
      <c r="X22" s="3">
        <v>60</v>
      </c>
      <c r="Y22" s="3"/>
      <c r="Z22" s="4">
        <f t="shared" si="8"/>
        <v>954030</v>
      </c>
      <c r="AA22" s="4">
        <f t="shared" si="9"/>
        <v>858600</v>
      </c>
      <c r="AB22" s="3">
        <v>22715</v>
      </c>
      <c r="AC22" s="3">
        <v>60</v>
      </c>
      <c r="AD22" s="3"/>
      <c r="AE22" s="4">
        <f t="shared" si="10"/>
        <v>954030</v>
      </c>
      <c r="AF22" s="4">
        <f t="shared" si="11"/>
        <v>858600</v>
      </c>
      <c r="AG22" s="4">
        <f t="shared" si="12"/>
        <v>990030</v>
      </c>
      <c r="AH22" s="4">
        <f t="shared" si="13"/>
        <v>990030</v>
      </c>
      <c r="AI22" s="4">
        <f t="shared" si="14"/>
        <v>990030</v>
      </c>
      <c r="AJ22" s="37">
        <f t="shared" si="15"/>
        <v>891000</v>
      </c>
      <c r="AK22" s="37">
        <f>AA22+N22</f>
        <v>891000</v>
      </c>
      <c r="AL22" s="37">
        <f t="shared" si="17"/>
        <v>891000</v>
      </c>
      <c r="AM22" s="46">
        <f t="shared" si="18"/>
        <v>891</v>
      </c>
      <c r="AN22" s="46">
        <f t="shared" si="0"/>
        <v>891</v>
      </c>
      <c r="AO22" s="46">
        <f t="shared" si="0"/>
        <v>891</v>
      </c>
    </row>
    <row r="23" spans="1:41" x14ac:dyDescent="0.25">
      <c r="A23" s="15">
        <v>17</v>
      </c>
      <c r="B23" s="2" t="s">
        <v>19</v>
      </c>
      <c r="C23" s="7">
        <v>1.492</v>
      </c>
      <c r="D23" s="7">
        <v>1.492</v>
      </c>
      <c r="E23" s="7">
        <v>1.492</v>
      </c>
      <c r="F23" s="8">
        <v>0.1</v>
      </c>
      <c r="G23" s="8">
        <v>0.1</v>
      </c>
      <c r="H23" s="8">
        <v>0.1</v>
      </c>
      <c r="I23" s="1">
        <v>6250</v>
      </c>
      <c r="J23" s="1">
        <f t="shared" si="1"/>
        <v>25000</v>
      </c>
      <c r="K23" s="1">
        <f t="shared" si="2"/>
        <v>22500</v>
      </c>
      <c r="L23" s="1">
        <v>6250</v>
      </c>
      <c r="M23" s="1">
        <f t="shared" si="1"/>
        <v>25000</v>
      </c>
      <c r="N23" s="1">
        <f t="shared" si="3"/>
        <v>22500</v>
      </c>
      <c r="O23" s="1">
        <v>6250</v>
      </c>
      <c r="P23" s="1">
        <f t="shared" si="4"/>
        <v>25000</v>
      </c>
      <c r="Q23" s="1">
        <f t="shared" si="5"/>
        <v>22500</v>
      </c>
      <c r="R23" s="3">
        <v>22715</v>
      </c>
      <c r="S23" s="3">
        <v>500</v>
      </c>
      <c r="T23" s="3"/>
      <c r="U23" s="4">
        <f t="shared" si="6"/>
        <v>7950250</v>
      </c>
      <c r="V23" s="4">
        <f t="shared" si="7"/>
        <v>7155200</v>
      </c>
      <c r="W23" s="3">
        <v>22715</v>
      </c>
      <c r="X23" s="3">
        <v>500</v>
      </c>
      <c r="Y23" s="3"/>
      <c r="Z23" s="4">
        <f t="shared" si="8"/>
        <v>7950250</v>
      </c>
      <c r="AA23" s="4">
        <f t="shared" si="9"/>
        <v>7155200</v>
      </c>
      <c r="AB23" s="3">
        <v>22715</v>
      </c>
      <c r="AC23" s="3">
        <v>500</v>
      </c>
      <c r="AD23" s="3"/>
      <c r="AE23" s="4">
        <f t="shared" si="10"/>
        <v>7950250</v>
      </c>
      <c r="AF23" s="4">
        <f t="shared" si="11"/>
        <v>7155200</v>
      </c>
      <c r="AG23" s="4">
        <f t="shared" si="12"/>
        <v>7975250</v>
      </c>
      <c r="AH23" s="4">
        <f t="shared" si="13"/>
        <v>7975250</v>
      </c>
      <c r="AI23" s="4">
        <f t="shared" si="14"/>
        <v>7975250</v>
      </c>
      <c r="AJ23" s="37">
        <f t="shared" si="15"/>
        <v>7177700</v>
      </c>
      <c r="AK23" s="37">
        <f t="shared" si="16"/>
        <v>7177700</v>
      </c>
      <c r="AL23" s="37">
        <f t="shared" si="17"/>
        <v>7177700</v>
      </c>
      <c r="AM23" s="46">
        <f t="shared" si="18"/>
        <v>7177.7</v>
      </c>
      <c r="AN23" s="46">
        <f t="shared" si="0"/>
        <v>7177.7</v>
      </c>
      <c r="AO23" s="46">
        <f t="shared" si="0"/>
        <v>7177.7</v>
      </c>
    </row>
    <row r="24" spans="1:41" x14ac:dyDescent="0.25">
      <c r="A24" s="15">
        <v>18</v>
      </c>
      <c r="B24" s="2" t="s">
        <v>20</v>
      </c>
      <c r="C24" s="7">
        <v>1.492</v>
      </c>
      <c r="D24" s="7">
        <v>1.492</v>
      </c>
      <c r="E24" s="7">
        <v>1.492</v>
      </c>
      <c r="F24" s="8">
        <v>0.1</v>
      </c>
      <c r="G24" s="8">
        <v>0.1</v>
      </c>
      <c r="H24" s="8">
        <v>0.1</v>
      </c>
      <c r="I24" s="1">
        <v>5500</v>
      </c>
      <c r="J24" s="1">
        <f t="shared" si="1"/>
        <v>22000</v>
      </c>
      <c r="K24" s="1">
        <f t="shared" si="2"/>
        <v>19800</v>
      </c>
      <c r="L24" s="1">
        <v>5500</v>
      </c>
      <c r="M24" s="1">
        <f t="shared" si="1"/>
        <v>22000</v>
      </c>
      <c r="N24" s="1">
        <f t="shared" si="3"/>
        <v>19800</v>
      </c>
      <c r="O24" s="1">
        <v>5500</v>
      </c>
      <c r="P24" s="1">
        <f t="shared" si="4"/>
        <v>22000</v>
      </c>
      <c r="Q24" s="1">
        <f t="shared" si="5"/>
        <v>19800</v>
      </c>
      <c r="R24" s="3">
        <v>22715</v>
      </c>
      <c r="S24" s="3"/>
      <c r="T24" s="3"/>
      <c r="U24" s="4">
        <f t="shared" si="6"/>
        <v>0</v>
      </c>
      <c r="V24" s="4">
        <f t="shared" si="7"/>
        <v>0</v>
      </c>
      <c r="W24" s="3">
        <v>22715</v>
      </c>
      <c r="X24" s="3"/>
      <c r="Y24" s="3"/>
      <c r="Z24" s="4">
        <f t="shared" si="8"/>
        <v>0</v>
      </c>
      <c r="AA24" s="4">
        <f t="shared" si="9"/>
        <v>0</v>
      </c>
      <c r="AB24" s="3">
        <v>22715</v>
      </c>
      <c r="AC24" s="3"/>
      <c r="AD24" s="3"/>
      <c r="AE24" s="4">
        <f t="shared" si="10"/>
        <v>0</v>
      </c>
      <c r="AF24" s="4">
        <f t="shared" si="11"/>
        <v>0</v>
      </c>
      <c r="AG24" s="4">
        <f t="shared" si="12"/>
        <v>22000</v>
      </c>
      <c r="AH24" s="4">
        <f t="shared" si="13"/>
        <v>22000</v>
      </c>
      <c r="AI24" s="4">
        <f t="shared" si="14"/>
        <v>22000</v>
      </c>
      <c r="AJ24" s="37">
        <f t="shared" si="15"/>
        <v>19800</v>
      </c>
      <c r="AK24" s="37">
        <f t="shared" si="16"/>
        <v>19800</v>
      </c>
      <c r="AL24" s="37">
        <f t="shared" si="17"/>
        <v>19800</v>
      </c>
      <c r="AM24" s="46">
        <f t="shared" si="18"/>
        <v>19.8</v>
      </c>
      <c r="AN24" s="46">
        <f t="shared" si="18"/>
        <v>19.8</v>
      </c>
      <c r="AO24" s="46">
        <f t="shared" si="18"/>
        <v>19.8</v>
      </c>
    </row>
    <row r="25" spans="1:41" x14ac:dyDescent="0.25">
      <c r="A25" s="15">
        <v>16</v>
      </c>
      <c r="B25" s="2" t="s">
        <v>21</v>
      </c>
      <c r="C25" s="7">
        <v>2.113</v>
      </c>
      <c r="D25" s="7">
        <v>2.1240000000000001</v>
      </c>
      <c r="E25" s="7">
        <v>2.1240000000000001</v>
      </c>
      <c r="F25" s="8">
        <v>0.1</v>
      </c>
      <c r="G25" s="8">
        <v>0.1</v>
      </c>
      <c r="H25" s="8">
        <v>0.1</v>
      </c>
      <c r="I25" s="1">
        <v>5000</v>
      </c>
      <c r="J25" s="1">
        <f t="shared" si="1"/>
        <v>20000</v>
      </c>
      <c r="K25" s="1">
        <f t="shared" si="2"/>
        <v>18000</v>
      </c>
      <c r="L25" s="1">
        <v>5000</v>
      </c>
      <c r="M25" s="1">
        <f t="shared" si="1"/>
        <v>20000</v>
      </c>
      <c r="N25" s="1">
        <f t="shared" si="3"/>
        <v>18000</v>
      </c>
      <c r="O25" s="1">
        <v>5000</v>
      </c>
      <c r="P25" s="1">
        <f t="shared" si="4"/>
        <v>20000</v>
      </c>
      <c r="Q25" s="1">
        <f t="shared" si="5"/>
        <v>18000</v>
      </c>
      <c r="R25" s="3">
        <v>22715</v>
      </c>
      <c r="S25" s="3"/>
      <c r="T25" s="3"/>
      <c r="U25" s="4">
        <f t="shared" si="6"/>
        <v>0</v>
      </c>
      <c r="V25" s="4">
        <f t="shared" si="7"/>
        <v>0</v>
      </c>
      <c r="W25" s="3">
        <v>22715</v>
      </c>
      <c r="X25" s="3"/>
      <c r="Y25" s="3"/>
      <c r="Z25" s="4">
        <f t="shared" si="8"/>
        <v>0</v>
      </c>
      <c r="AA25" s="4">
        <f t="shared" si="9"/>
        <v>0</v>
      </c>
      <c r="AB25" s="3">
        <v>22715</v>
      </c>
      <c r="AC25" s="3"/>
      <c r="AD25" s="3"/>
      <c r="AE25" s="4">
        <f t="shared" si="10"/>
        <v>0</v>
      </c>
      <c r="AF25" s="4">
        <f t="shared" si="11"/>
        <v>0</v>
      </c>
      <c r="AG25" s="4">
        <f t="shared" si="12"/>
        <v>20000</v>
      </c>
      <c r="AH25" s="4">
        <f t="shared" si="13"/>
        <v>20000</v>
      </c>
      <c r="AI25" s="4">
        <f t="shared" si="14"/>
        <v>20000</v>
      </c>
      <c r="AJ25" s="37">
        <f t="shared" si="15"/>
        <v>18000</v>
      </c>
      <c r="AK25" s="37">
        <f t="shared" si="16"/>
        <v>18000</v>
      </c>
      <c r="AL25" s="37">
        <f t="shared" si="17"/>
        <v>18000</v>
      </c>
      <c r="AM25" s="46">
        <f t="shared" si="18"/>
        <v>18</v>
      </c>
      <c r="AN25" s="46">
        <f t="shared" si="18"/>
        <v>18</v>
      </c>
      <c r="AO25" s="46">
        <f t="shared" si="18"/>
        <v>18</v>
      </c>
    </row>
    <row r="26" spans="1:41" s="38" customFormat="1" x14ac:dyDescent="0.25">
      <c r="A26" s="5"/>
      <c r="B26" s="9" t="s">
        <v>22</v>
      </c>
      <c r="C26" s="10">
        <v>1.5129999999999999</v>
      </c>
      <c r="D26" s="10">
        <v>1.5129999999999999</v>
      </c>
      <c r="E26" s="10">
        <v>1.5129999999999999</v>
      </c>
      <c r="F26" s="10"/>
      <c r="G26" s="10"/>
      <c r="H26" s="10"/>
      <c r="I26" s="11">
        <f>SUM(I8:I25)</f>
        <v>110250</v>
      </c>
      <c r="J26" s="11">
        <f t="shared" ref="J26:Q26" si="19">SUM(J8:J25)</f>
        <v>441000</v>
      </c>
      <c r="K26" s="11">
        <f t="shared" si="19"/>
        <v>396900</v>
      </c>
      <c r="L26" s="11">
        <f t="shared" si="19"/>
        <v>110250</v>
      </c>
      <c r="M26" s="11">
        <f t="shared" si="19"/>
        <v>441000</v>
      </c>
      <c r="N26" s="11">
        <f t="shared" si="19"/>
        <v>396900</v>
      </c>
      <c r="O26" s="11">
        <f t="shared" si="19"/>
        <v>110250</v>
      </c>
      <c r="P26" s="11">
        <f t="shared" si="19"/>
        <v>441000</v>
      </c>
      <c r="Q26" s="11">
        <f t="shared" si="19"/>
        <v>396900</v>
      </c>
      <c r="R26" s="12"/>
      <c r="S26" s="13">
        <f>SUM(S8:S25)</f>
        <v>3457</v>
      </c>
      <c r="T26" s="13">
        <f>SUM(T8:T25)</f>
        <v>0</v>
      </c>
      <c r="U26" s="13">
        <f>SUM(U8:U25)</f>
        <v>54968028.5</v>
      </c>
      <c r="V26" s="13">
        <f>SUM(V8:V25)</f>
        <v>49471300</v>
      </c>
      <c r="W26" s="12"/>
      <c r="X26" s="13">
        <f>SUM(X8:X25)</f>
        <v>3457</v>
      </c>
      <c r="Y26" s="13">
        <f>SUM(Y8:Y25)</f>
        <v>0</v>
      </c>
      <c r="Z26" s="13">
        <f>SUM(Z8:Z25)</f>
        <v>54968028.5</v>
      </c>
      <c r="AA26" s="13">
        <f>SUM(AA8:AA25)</f>
        <v>49471300</v>
      </c>
      <c r="AB26" s="12"/>
      <c r="AC26" s="13">
        <f>SUM(AC8:AC25)</f>
        <v>3457</v>
      </c>
      <c r="AD26" s="13">
        <f>SUM(AD8:AD25)</f>
        <v>0</v>
      </c>
      <c r="AE26" s="13">
        <f>SUM(AE8:AE25)</f>
        <v>54968028.5</v>
      </c>
      <c r="AF26" s="13">
        <f>SUM(AF8:AF25)</f>
        <v>49471300</v>
      </c>
      <c r="AG26" s="13">
        <f t="shared" ref="AG26:AO26" si="20">SUM(AG8:AG25)</f>
        <v>55409028.5</v>
      </c>
      <c r="AH26" s="13">
        <f t="shared" si="20"/>
        <v>55409028.5</v>
      </c>
      <c r="AI26" s="13">
        <f t="shared" si="20"/>
        <v>55409028.5</v>
      </c>
      <c r="AJ26" s="14">
        <f t="shared" si="20"/>
        <v>49868200</v>
      </c>
      <c r="AK26" s="14">
        <f t="shared" si="20"/>
        <v>49868200</v>
      </c>
      <c r="AL26" s="14">
        <f t="shared" si="20"/>
        <v>49868200</v>
      </c>
      <c r="AM26" s="47">
        <f t="shared" si="20"/>
        <v>49868.200000000004</v>
      </c>
      <c r="AN26" s="47">
        <f t="shared" si="20"/>
        <v>49868.200000000004</v>
      </c>
      <c r="AO26" s="47">
        <f t="shared" si="20"/>
        <v>49868.200000000004</v>
      </c>
    </row>
    <row r="27" spans="1:41" x14ac:dyDescent="0.25">
      <c r="A27" s="6"/>
      <c r="C27" s="39"/>
      <c r="D27" s="39"/>
      <c r="E27" s="39"/>
      <c r="F27" s="39"/>
      <c r="G27" s="39"/>
      <c r="H27" s="39"/>
      <c r="I27" s="40"/>
      <c r="J27" s="40"/>
      <c r="K27" s="40"/>
      <c r="L27" s="40"/>
      <c r="M27" s="40"/>
      <c r="N27" s="40"/>
      <c r="O27" s="40"/>
      <c r="P27" s="40"/>
      <c r="Q27" s="40"/>
      <c r="R27" s="41"/>
      <c r="S27" s="42"/>
      <c r="T27" s="42"/>
      <c r="U27" s="42"/>
      <c r="V27" s="42">
        <v>59498400</v>
      </c>
      <c r="W27" s="41"/>
      <c r="X27" s="42"/>
      <c r="Y27" s="42"/>
      <c r="Z27" s="42"/>
      <c r="AA27" s="42"/>
      <c r="AB27" s="41"/>
      <c r="AC27" s="42"/>
      <c r="AD27" s="42"/>
      <c r="AE27" s="42"/>
      <c r="AF27" s="42"/>
      <c r="AG27" s="42"/>
      <c r="AH27" s="42"/>
      <c r="AI27" s="42"/>
      <c r="AJ27" s="40"/>
      <c r="AK27" s="40"/>
      <c r="AL27" s="40"/>
    </row>
    <row r="28" spans="1:41" x14ac:dyDescent="0.25">
      <c r="A28" s="6"/>
      <c r="C28" s="39"/>
      <c r="D28" s="39"/>
      <c r="E28" s="39"/>
      <c r="F28" s="39"/>
      <c r="G28" s="39"/>
      <c r="H28" s="39"/>
      <c r="I28" s="40"/>
      <c r="J28" s="40"/>
      <c r="K28" s="40"/>
      <c r="L28" s="40"/>
      <c r="M28" s="40"/>
      <c r="N28" s="40"/>
      <c r="O28" s="40"/>
      <c r="P28" s="40"/>
      <c r="Q28" s="40"/>
      <c r="R28" s="41"/>
      <c r="S28" s="42"/>
      <c r="T28" s="42"/>
      <c r="U28" s="42"/>
      <c r="V28" s="42"/>
      <c r="W28" s="41"/>
      <c r="X28" s="42"/>
      <c r="Y28" s="42"/>
      <c r="Z28" s="42"/>
      <c r="AA28" s="42"/>
      <c r="AB28" s="41"/>
      <c r="AC28" s="42"/>
      <c r="AD28" s="42"/>
      <c r="AE28" s="42"/>
      <c r="AF28" s="42"/>
      <c r="AG28" s="42"/>
      <c r="AH28" s="42"/>
      <c r="AI28" s="42"/>
      <c r="AJ28" s="40"/>
      <c r="AK28" s="40"/>
      <c r="AL28" s="40"/>
    </row>
  </sheetData>
  <mergeCells count="20">
    <mergeCell ref="AG5:AI5"/>
    <mergeCell ref="AJ5:AL5"/>
    <mergeCell ref="C6:C7"/>
    <mergeCell ref="D6:D7"/>
    <mergeCell ref="E6:E7"/>
    <mergeCell ref="F6:H6"/>
    <mergeCell ref="I7:K7"/>
    <mergeCell ref="L7:N7"/>
    <mergeCell ref="O7:Q7"/>
    <mergeCell ref="R7:V7"/>
    <mergeCell ref="W7:AA7"/>
    <mergeCell ref="AB7:AF7"/>
    <mergeCell ref="A5:A6"/>
    <mergeCell ref="B5:B6"/>
    <mergeCell ref="C5:E5"/>
    <mergeCell ref="F5:H5"/>
    <mergeCell ref="I5:Q5"/>
    <mergeCell ref="I3:T3"/>
    <mergeCell ref="AM5:AO5"/>
    <mergeCell ref="R5:AF5"/>
  </mergeCells>
  <pageMargins left="0.23622047244094491" right="0.23622047244094491" top="0.74803149606299213" bottom="0.74803149606299213" header="0.31496062992125984" footer="0.31496062992125984"/>
  <pageSetup paperSize="9" scale="57" fitToWidth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лето</vt:lpstr>
      <vt:lpstr>лето!Заголовки_для_печати</vt:lpstr>
      <vt:lpstr>лето!Область_печати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lastPrinted>2018-08-29T07:38:10Z</cp:lastPrinted>
  <dcterms:created xsi:type="dcterms:W3CDTF">1996-10-08T23:32:33Z</dcterms:created>
  <dcterms:modified xsi:type="dcterms:W3CDTF">2018-08-29T07:38:33Z</dcterms:modified>
</cp:coreProperties>
</file>