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60" windowWidth="25440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Лист1!$B$1:$B$183</definedName>
  </definedNames>
  <calcPr calcId="145621"/>
</workbook>
</file>

<file path=xl/calcChain.xml><?xml version="1.0" encoding="utf-8"?>
<calcChain xmlns="http://schemas.openxmlformats.org/spreadsheetml/2006/main">
  <c r="F109" i="1" l="1"/>
  <c r="F108" i="1"/>
  <c r="F107" i="1"/>
  <c r="F41" i="1"/>
  <c r="F17" i="1"/>
  <c r="F18" i="1"/>
  <c r="F19" i="1"/>
  <c r="F20" i="1"/>
  <c r="F21" i="1"/>
  <c r="F39" i="1"/>
  <c r="F40" i="1"/>
  <c r="F42" i="1"/>
  <c r="F52" i="1"/>
  <c r="F53" i="1"/>
  <c r="F54" i="1"/>
  <c r="F55" i="1"/>
  <c r="F56" i="1"/>
  <c r="F58" i="1"/>
  <c r="F59" i="1"/>
  <c r="F62" i="1"/>
  <c r="F63" i="1"/>
  <c r="F64" i="1"/>
  <c r="F65" i="1"/>
  <c r="F66" i="1"/>
  <c r="F73" i="1"/>
  <c r="F74" i="1"/>
  <c r="F75" i="1"/>
  <c r="F76" i="1"/>
  <c r="F100" i="1"/>
  <c r="F101" i="1"/>
  <c r="F102" i="1"/>
  <c r="F103" i="1"/>
  <c r="F104" i="1"/>
  <c r="F105" i="1"/>
  <c r="F106" i="1"/>
  <c r="F110" i="1"/>
  <c r="F111" i="1"/>
  <c r="F7" i="1"/>
  <c r="F8" i="1"/>
  <c r="F9" i="1"/>
  <c r="F10" i="1"/>
  <c r="F11" i="1"/>
  <c r="F12" i="1"/>
  <c r="F6" i="1"/>
  <c r="C74" i="1" l="1"/>
  <c r="C76" i="1"/>
  <c r="C116" i="1" l="1"/>
  <c r="C115" i="1"/>
  <c r="C114" i="1"/>
  <c r="C113" i="1"/>
  <c r="C100" i="1"/>
  <c r="C97" i="1"/>
  <c r="C93" i="1"/>
  <c r="C96" i="1"/>
  <c r="C92" i="1"/>
  <c r="C91" i="1"/>
  <c r="C89" i="1"/>
  <c r="C73" i="1"/>
  <c r="C70" i="1"/>
  <c r="C67" i="1"/>
  <c r="C65" i="1"/>
  <c r="C66" i="1"/>
  <c r="C60" i="1"/>
  <c r="C59" i="1"/>
  <c r="C58" i="1"/>
  <c r="C57" i="1"/>
  <c r="C56" i="1"/>
  <c r="C52" i="1"/>
  <c r="C44" i="1"/>
  <c r="C36" i="1"/>
  <c r="C34" i="1"/>
  <c r="C99" i="1" l="1"/>
  <c r="C90" i="1" s="1"/>
  <c r="C69" i="1"/>
  <c r="C71" i="1"/>
  <c r="C61" i="1"/>
  <c r="C51" i="1"/>
  <c r="C37" i="1"/>
  <c r="C38" i="1"/>
  <c r="C50" i="1"/>
  <c r="C25" i="1"/>
  <c r="C22" i="1"/>
  <c r="C3" i="1"/>
  <c r="C49" i="1" l="1"/>
  <c r="C35" i="1"/>
  <c r="C26" i="1"/>
  <c r="C15" i="1"/>
  <c r="C24" i="1"/>
  <c r="C16" i="1"/>
  <c r="C13" i="1"/>
  <c r="C14" i="1"/>
  <c r="C5" i="1"/>
  <c r="C4" i="1" l="1"/>
</calcChain>
</file>

<file path=xl/sharedStrings.xml><?xml version="1.0" encoding="utf-8"?>
<sst xmlns="http://schemas.openxmlformats.org/spreadsheetml/2006/main" count="188" uniqueCount="132">
  <si>
    <t>Организация и осуществление охраны и воспроизводства объектов животного мира, за исключением объектов животного мира, находящихся на особо охраняемых природных территориях федерального значения, а также охрану среды обитания указанных объектов животного мира</t>
  </si>
  <si>
    <t>Установление согласованных с федеральным органом исполнительной власти, осуществляющим функции по выработке государственной политики и нормативно-правовому регулированию в сфере охраны и использования объектов животного мира и среды их обитания, объемы (лимиты) изъятия объектов животного мира, за исключением объектов животного мира, находящихся на особо охраняемых природных территориях федерального значения</t>
  </si>
  <si>
    <t>Регулирование численности объектов животного мира, за исключением объектов животного мира, находящихся на особо охраняемых природных территориях федерального значения, в порядке, установленном федеральными органами исполнительной власти, осуществляющими функции по выработке государственной политики и нормативно-правовому регулированию в сфере охраны и использования объектов животного мира и среды их обитания</t>
  </si>
  <si>
    <t>Введение на территории Ленинградской области ограничения и запреты на использование объектов животного мира в целях их охраны и воспроизводства, за исключением объектов животного мира, находящихся на особо охраняемых природных территориях федерального значения, по согласованию с федеральными органами исполнительной власти, осуществляющими функции по контролю и надзору в сфере охраны, использования и воспроизводства объектов животного мира и среды их обитания</t>
  </si>
  <si>
    <t>Ведение государственного учета численности объектов животного мира, государственного мониторинга и государственного кадастра объектов животного мира в пределах Ленинградской области, за исключением объектов животного мира, находящихся на особо охраняемых природных территориях федерального значения, с последующим предоставлением сведений федеральным органам исполнительной власти, осуществляющим функции по контролю и надзору в сфере охраны, использования и воспроизводства объектов животного мира и среды их обитания</t>
  </si>
  <si>
    <t>Выдача разрешений на использование объектов животного мира, за исключением объектов, находящихся на особо охраняемых природных территориях федерального значения, а также объектов животного мира, занесенных в Красную книгу Российской Федерации</t>
  </si>
  <si>
    <t>Выдача разрешений на содержание и разведение объектов животного мира в полувольных условиях и искусственно созданной среде обитания (за исключением объектов животного мира, занесенных в Красную книгу Российской Федерации), за исключением разрешений на содержание и разведение объектов животного мира в полувольных условиях и искусственно созданной среде обитания, находящихся на особо охраняемых природных территориях федерального значения</t>
  </si>
  <si>
    <t>Осуществление охраны водных биологических ресурсов на внутренних водных объектах, за исключением особо охраняемых природных территорий федерального значения и пограничных зон, а также водных биологических ресурсов внутренних вод, занесенных в Красную книгу Российской Федерации, анадромных и катадромных видов рыб, трансграничных видов рыб и других водных животных, перечни которых утверждаются федеральным органом исполнительной власти, осуществляющим функции по выработке государственной политики и нормативно-правовому регулированию в сфере охраны и использования объектов животного мира и среды их обитания</t>
  </si>
  <si>
    <t>Осуществление мер по воспроизводству объектов животного мира и восстановлению среды их обитания, нарушенных в результате стихийных бедствий и по иным причинам, за исключением объектов животного мира и среды их обитания, находящихся на особо охраняемых природных территориях федерального значения</t>
  </si>
  <si>
    <t>Осуществление федерального государственного надзора в области охраны и использования объектов животного мира и среды их обитания на территории Ленинградской области, за исключением объектов животного мира и среды их обитания, находящихся на особо охраняемых природных территориях федерального значения, расположенных на территории Ленинградской области</t>
  </si>
  <si>
    <t>Ст.6 Федерального закона от 24.04.1995 г. № 52-ФЗ «О животном мире»</t>
  </si>
  <si>
    <t xml:space="preserve">- </t>
  </si>
  <si>
    <t>Принятие законов и иных нормативных правовых актов субъектов Российской Федерации, регулирующих отношения в области охраны и использования объектов животного мира и среды их обитания, а также контроль за их исполнением</t>
  </si>
  <si>
    <t>Учреждение и ведение Красной книги субъекта Российской Федерации</t>
  </si>
  <si>
    <t>Разработка и реализация региональных программ по охране и воспроизводству объектов животного мира и среды их обитания</t>
  </si>
  <si>
    <t>Участие в выполнении международных договоров Российской Федерации в области охраны и использования объектов животного мира в порядке, согласованном с федеральными органами исполнительной власти, выполняющими обязательства Российской Федерации по указанным договорам</t>
  </si>
  <si>
    <t>Ст.6.1. Федерального закона от 24.04.1995 г. № 52-ФЗ «О животном мире»</t>
  </si>
  <si>
    <t>Организация и осуществление сохранения и использования охотничьих ресурсов и среды их обитания, за исключением охотничьих ресурсов, находящихся на особо охраняемых природных территориях федерального значения</t>
  </si>
  <si>
    <t>Ст. 33 Федерального закона от 24.07.2009 г. № 209-ФЗ «Об охоте и о сохранении охотничьих ресурсов и о внесении изменений в отдельные законодательные акты Российской Федерации»</t>
  </si>
  <si>
    <t>Регулирование численности охотничьих ресурсов, за исключением охотничьих ресурсов, находящихся на особо охраняемых природных территориях федерального значения</t>
  </si>
  <si>
    <t>Определение видов разрешенной охоты и параметры осуществления охоты в охотничьих угодьях на территории Ленинградской области, за исключением особо охраняемых природных территорий федерального значения</t>
  </si>
  <si>
    <t>Ведение государственного охотхозяйственного реестра и осуществление государственного мониторинга охотничьих ресурсов и среды их обитания на территории Ленинградской области, за исключением охотничьих ресурсов, находящихся на особо охраняемых природных территориях федерального значения</t>
  </si>
  <si>
    <t>Заключение охотхозяйственных соглашений (в том числе организация и проведение аукционов на право заключения таких соглашений, выдает разрешения на добычу охотничьих ресурсов, за исключением охотничьих ресурсов, находящихся на особо охраняемых природных территориях федерального значения, а также занесенных в Красную книгу Российской Федерации)</t>
  </si>
  <si>
    <t>Выдача разрешений на содержание и разведение охотничьих ресурсов в полувольных условиях и искусственно созданной среде обитания (кроме охотничьих ресурсов, занесенных в Красную книгу Российской Федерации), за исключением разрешений на содержание и разведение охотничьих ресурсов, находящихся на особо охраняемых природных территориях федерального значения, в полувольных условиях и искусственно созданной среде обитания</t>
  </si>
  <si>
    <t>Осуществление контроля за использованием капканов и других устройств, используемых при осуществлении охоты</t>
  </si>
  <si>
    <t>Осуществление контроля за оборотом продукции охоты</t>
  </si>
  <si>
    <t>Осуществление федерального государственного охотничьего надзора на территории Ленинградской области, за исключением особо охраняемых природных территорий федерального значения</t>
  </si>
  <si>
    <t>Утверждение схемы размещения, использования и охраны охотничьих угодий на территории субъекта Российской Федерации</t>
  </si>
  <si>
    <t>Ст.34. Федерального закона от 24.07.2009 г. № 209-ФЗ «Об охоте и о сохранении охотничьих ресурсов и о внесении изменений в отдельные законодательные акты Российской Федерации»</t>
  </si>
  <si>
    <t>Разработка и утверждение норм допустимой добычи охотничьих ресурсов, в отношении которых не устанавливается лимит добычи, и норм пропускной способности охотничьих угодий</t>
  </si>
  <si>
    <t>Выдача и аннулирование охотничьих билетов в порядке, установленном уполномоченным федеральным органом исполнительной власти</t>
  </si>
  <si>
    <t>Установление перечня охотничьих ресурсов, в отношении которых допускается осуществление промысловой охоты</t>
  </si>
  <si>
    <t>Обеспечение изготовления удостоверений и нагрудных знаков производственных охотничьих инспекторов по образцам, установленным уполномоченным федеральным органом исполнительной власти</t>
  </si>
  <si>
    <t>-</t>
  </si>
  <si>
    <t>Выдача и замена удостоверений и нагрудных знаков производственных охотничьих инспекторов, аннулирование таких удостоверений в порядке, установленном уполномоченным федеральным органом исполнительной власти</t>
  </si>
  <si>
    <t>Проведение проверки знания требований к кандидату в производственные охотничьи инспектора в порядке, установленном уполномоченным федеральным органом исполнительной власти</t>
  </si>
  <si>
    <t>Отстранение производственных охотничьих инспекторов от осуществления производственного охотничьего контроля в порядке, установленном уполномоченным федеральным органом исполнительной власти</t>
  </si>
  <si>
    <t>Осуществление иных полномочий в области охоты и сохранения охотничьих ресурсов в соответствии с законодательством Российской Федерации.</t>
  </si>
  <si>
    <t>Главный специалист</t>
  </si>
  <si>
    <t>Время на выполнение работ (чел./час)</t>
  </si>
  <si>
    <t>Количество повторов работ ед. в год</t>
  </si>
  <si>
    <t>Общее время выполнения работ (чел./час в год,) ст. 8=ст.6хст.7</t>
  </si>
  <si>
    <t>Работа с обращениями граждан</t>
  </si>
  <si>
    <t xml:space="preserve">Участвовать в работе комиссий и иных коллегиальных органов, в состав которых  включен в соответствии с правовым актом Ленинградской области или направлен непосредственным руководителем, </t>
  </si>
  <si>
    <t>доля</t>
  </si>
  <si>
    <t>Ведение бухгалтерского учета</t>
  </si>
  <si>
    <t>Осуществление хранения, комплектования, учета и использования архивных документов и архивных фондов комитета.</t>
  </si>
  <si>
    <t>Участие в создании информационных систем и обеспечивает доступ к содержащейся в них информации на русском языке</t>
  </si>
  <si>
    <t xml:space="preserve">Оказание гражданам бесплатной юридической помощи в виде правового консультирования в устной и письменной форме </t>
  </si>
  <si>
    <t>Осуществление в пределах компетенции комитета полномочий в области мобилизационной подготовки и мобилизации</t>
  </si>
  <si>
    <t>Переданные по животному миру (12 человек)</t>
  </si>
  <si>
    <t>Субъектовые по животному миру (4 человека)</t>
  </si>
  <si>
    <t>Переданные охота   (12 человек)</t>
  </si>
  <si>
    <t>Итого переданные по животному миру:</t>
  </si>
  <si>
    <t>Итого субъектовые по животному миру:</t>
  </si>
  <si>
    <t>Итого по переданным по охоте:</t>
  </si>
  <si>
    <t>Итого по субъектовым по охоте:</t>
  </si>
  <si>
    <t>Главный специалист - 2 ед.</t>
  </si>
  <si>
    <t>Анализ рабочего времени сотрудников ГБУ ЛО "Сосновское ГООХ"  за 2017 год</t>
  </si>
  <si>
    <t>Выполнение работ в рамках государственного задания (редкие животные)</t>
  </si>
  <si>
    <t>Охотовед. 1 кат.</t>
  </si>
  <si>
    <t>Приложение 3</t>
  </si>
  <si>
    <t>Охотовед 2 кат.</t>
  </si>
  <si>
    <t>Охотовед 1 кат.</t>
  </si>
  <si>
    <t>Бухгалтер</t>
  </si>
  <si>
    <t>Проведение процедуры закупки</t>
  </si>
  <si>
    <t>Отражение в учете</t>
  </si>
  <si>
    <t>Заместитель директора</t>
  </si>
  <si>
    <t>Проведение учетных и организационных работ в рамках выполнения государственного задания</t>
  </si>
  <si>
    <t>Специалист по охране труда</t>
  </si>
  <si>
    <t>Юрисконсульт</t>
  </si>
  <si>
    <t>Юрисконсульт - 1 ед.</t>
  </si>
  <si>
    <t>Специалист по охране труда - 1 ед.</t>
  </si>
  <si>
    <t>Бухгалтер - 1 ед.</t>
  </si>
  <si>
    <t>Охотовед 1 кат.-2 ед.</t>
  </si>
  <si>
    <t>Охотовед 2 кат. - 4 ед.</t>
  </si>
  <si>
    <t>Директор - 1 ед.</t>
  </si>
  <si>
    <t>Главный бухгалтер - 1 ед.</t>
  </si>
  <si>
    <t>Водитель - 1 ед.</t>
  </si>
  <si>
    <t>Уборщица - 1 ед.</t>
  </si>
  <si>
    <t xml:space="preserve">Директор </t>
  </si>
  <si>
    <t xml:space="preserve">Главный бухгалтер </t>
  </si>
  <si>
    <t xml:space="preserve">Водитель </t>
  </si>
  <si>
    <t xml:space="preserve">Уборщица </t>
  </si>
  <si>
    <t>Координирование деятельности учреждения с целью достижения ожидаемых прогнозных показателей</t>
  </si>
  <si>
    <t>Разработка проектов государственной программы, представление отчетности, формирование данных</t>
  </si>
  <si>
    <t>Поездки в комитет, УФК, МФЦ и пр.</t>
  </si>
  <si>
    <t>Содержание производственных помещений</t>
  </si>
  <si>
    <t>Заместитель директора - 1 ед.</t>
  </si>
  <si>
    <t xml:space="preserve">Предоставление информации по вопросам регулирования численности объектов животного мира от физических и юридических лиц, индивидуальных предпринимателей, подведомственных комитету учреждений и районных служб комитета. </t>
  </si>
  <si>
    <t xml:space="preserve">Проведение работ по апробированию и внедрению "Методических указаний по учетам численности животных, отнесенных к охотничьим ресурсам" </t>
  </si>
  <si>
    <t>Участие в работе комиссий и иных коллегиальных органов, в состав которых специалист включен в соответствии с правовым актом Ленинградской области или направлен непосредственным руководителем, вышестоящим руководителем.</t>
  </si>
  <si>
    <t>Инженер по охране окружающей среды 1 кат.</t>
  </si>
  <si>
    <t>Ведущий специалист по кадрам</t>
  </si>
  <si>
    <t>Водитель</t>
  </si>
  <si>
    <t>Инженер по охране окружающей среды 1 кат. - 1 ед.</t>
  </si>
  <si>
    <t>Ведущий специалист по кадрам - 1 ед.</t>
  </si>
  <si>
    <t>Охотовед 1 кат. - 1 ед.</t>
  </si>
  <si>
    <t>Охотовед 2 кат. - 1 ед.</t>
  </si>
  <si>
    <t>Электросварщик</t>
  </si>
  <si>
    <t xml:space="preserve">Проведение работ по передержке серой куропатки для выпуска в природу ЛО </t>
  </si>
  <si>
    <t>Сторож</t>
  </si>
  <si>
    <t>Начальник хозяйственного отдела</t>
  </si>
  <si>
    <t>Тракторист</t>
  </si>
  <si>
    <t>Электромонтер по ремонту оборудования</t>
  </si>
  <si>
    <t>Главный механик</t>
  </si>
  <si>
    <t>Слесарь-ремонтник</t>
  </si>
  <si>
    <t>Главный специалист - 1 ед.</t>
  </si>
  <si>
    <t>Главный механик - 1 ед.</t>
  </si>
  <si>
    <t>Сторож - 1 ед.</t>
  </si>
  <si>
    <t>Электросварщик - 1 ед.</t>
  </si>
  <si>
    <t>Тракторист - 1 ед.</t>
  </si>
  <si>
    <t>Начальник хозяйственного отдела - 1 ед.</t>
  </si>
  <si>
    <t>Электромонтер по ремонту оборудования - 1 ед.</t>
  </si>
  <si>
    <t xml:space="preserve">
Подготовка материалов к совещаниям, заседаниям, иным мероприятиям и (или) принимать в них участие</t>
  </si>
  <si>
    <t>Проведение  работ по созданию консервативных стадов кабана в рамках выполнения государственного задания: содержание искусственных лежек, смотровых вышек, выкладка кормов, посев полей,организация и проведение государственных закупок для нужд учреждения, поддержание в рабочем состоянии техники и оборудования</t>
  </si>
  <si>
    <t>Заместитель главного бухгалтера</t>
  </si>
  <si>
    <t>Осуществление работы по организации выставки собак охотничьих пород в ЛО, с проведением информационных семинаров по содержанию собак охотничьих пород, тренингов в рамках выполения государственного задания</t>
  </si>
  <si>
    <t>Организация и проведение разъяснительных бесед по экологическому просвещению, поведению в лесу (встреча с дикими животными и т.д.) с составлением отчетов.</t>
  </si>
  <si>
    <t>Содержание объектов жилого фонда</t>
  </si>
  <si>
    <t>Кочегар</t>
  </si>
  <si>
    <t>Слесарь-ремонтник - 1 ед.</t>
  </si>
  <si>
    <t>Субъектовые охота     (11 человек)</t>
  </si>
  <si>
    <t xml:space="preserve">Кочегар </t>
  </si>
  <si>
    <t xml:space="preserve">Сторож </t>
  </si>
  <si>
    <t>Слесарь-сантехник</t>
  </si>
  <si>
    <t>Заместитель главного бухгалтера - 1 ед.</t>
  </si>
  <si>
    <t>Кочегар - 3 ед.</t>
  </si>
  <si>
    <t>Слесарь-сантехник - 1 ед.</t>
  </si>
  <si>
    <t>Кочегар - 1 ед.</t>
  </si>
  <si>
    <t>Отопительный сезон</t>
  </si>
  <si>
    <t>Сохранность объектов жилого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</si>
</sst>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Engravers MT"/>
      <family val="1"/>
    </font>
    <font>
      <sz val="10"/>
      <color theme="1"/>
      <name val="Times New Roman"/>
      <family val="1"/>
      <charset val="204"/>
    </font>
    <font>
      <b/>
      <sz val="8"/>
      <color theme="1"/>
      <name val="Engravers MT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4" fillId="0" borderId="0"/>
  </cellStyleXfs>
  <cellXfs count="56">
    <xf numFmtId="0" fontId="0" fillId="0" borderId="0" xfId="0"/>
    <xf numFmtId="0" fontId="0" fillId="0" borderId="0" xfId="0" applyFill="1"/>
    <xf numFmtId="2" fontId="0" fillId="0" borderId="0" xfId="0" applyNumberFormat="1" applyFill="1"/>
    <xf numFmtId="0" fontId="2" fillId="0" borderId="0" xfId="0" applyFont="1" applyFill="1"/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/>
    <xf numFmtId="0" fontId="7" fillId="0" borderId="1" xfId="3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7" fillId="0" borderId="0" xfId="3" applyFont="1" applyFill="1" applyBorder="1" applyAlignment="1">
      <alignment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5" fillId="0" borderId="3" xfId="0" applyFont="1" applyFill="1" applyBorder="1" applyAlignment="1">
      <alignment vertical="center" wrapText="1"/>
    </xf>
    <xf numFmtId="0" fontId="8" fillId="2" borderId="0" xfId="0" applyFont="1" applyFill="1"/>
    <xf numFmtId="0" fontId="8" fillId="2" borderId="1" xfId="0" applyFont="1" applyFill="1" applyBorder="1"/>
    <xf numFmtId="0" fontId="2" fillId="2" borderId="0" xfId="0" applyFont="1" applyFill="1"/>
    <xf numFmtId="0" fontId="6" fillId="0" borderId="4" xfId="0" applyFont="1" applyFill="1" applyBorder="1"/>
    <xf numFmtId="0" fontId="5" fillId="0" borderId="3" xfId="0" applyFont="1" applyFill="1" applyBorder="1" applyAlignment="1">
      <alignment vertical="center"/>
    </xf>
    <xf numFmtId="0" fontId="9" fillId="0" borderId="6" xfId="3" applyFont="1" applyFill="1" applyBorder="1" applyAlignment="1">
      <alignment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9" fillId="0" borderId="9" xfId="3" applyFont="1" applyFill="1" applyBorder="1" applyAlignment="1">
      <alignment wrapText="1"/>
    </xf>
    <xf numFmtId="0" fontId="5" fillId="0" borderId="10" xfId="0" applyFont="1" applyFill="1" applyBorder="1" applyAlignment="1">
      <alignment vertical="center"/>
    </xf>
    <xf numFmtId="0" fontId="9" fillId="0" borderId="11" xfId="3" applyFont="1" applyFill="1" applyBorder="1" applyAlignment="1">
      <alignment wrapText="1"/>
    </xf>
    <xf numFmtId="0" fontId="5" fillId="0" borderId="12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7" fillId="0" borderId="3" xfId="3" applyFont="1" applyFill="1" applyBorder="1" applyAlignment="1">
      <alignment wrapText="1"/>
    </xf>
    <xf numFmtId="0" fontId="7" fillId="0" borderId="6" xfId="3" applyFont="1" applyFill="1" applyBorder="1" applyAlignment="1">
      <alignment wrapText="1"/>
    </xf>
    <xf numFmtId="0" fontId="7" fillId="0" borderId="9" xfId="3" applyFont="1" applyFill="1" applyBorder="1" applyAlignment="1">
      <alignment wrapText="1"/>
    </xf>
    <xf numFmtId="0" fontId="7" fillId="0" borderId="11" xfId="3" applyFont="1" applyFill="1" applyBorder="1" applyAlignment="1">
      <alignment wrapText="1"/>
    </xf>
    <xf numFmtId="0" fontId="9" fillId="0" borderId="6" xfId="3" applyFont="1" applyFill="1" applyBorder="1" applyAlignment="1">
      <alignment horizontal="left" wrapText="1"/>
    </xf>
    <xf numFmtId="0" fontId="5" fillId="0" borderId="7" xfId="0" applyFont="1" applyFill="1" applyBorder="1" applyAlignment="1">
      <alignment vertical="center" wrapText="1"/>
    </xf>
    <xf numFmtId="0" fontId="7" fillId="0" borderId="9" xfId="3" applyFont="1" applyFill="1" applyBorder="1" applyAlignment="1">
      <alignment horizontal="left" wrapText="1"/>
    </xf>
    <xf numFmtId="0" fontId="7" fillId="0" borderId="11" xfId="3" applyFont="1" applyFill="1" applyBorder="1" applyAlignment="1">
      <alignment horizontal="left" wrapText="1"/>
    </xf>
    <xf numFmtId="0" fontId="5" fillId="0" borderId="12" xfId="0" applyFont="1" applyFill="1" applyBorder="1" applyAlignment="1">
      <alignment vertical="center" wrapText="1"/>
    </xf>
    <xf numFmtId="0" fontId="9" fillId="0" borderId="9" xfId="3" applyFont="1" applyFill="1" applyBorder="1" applyAlignment="1">
      <alignment horizontal="left" wrapText="1"/>
    </xf>
    <xf numFmtId="0" fontId="7" fillId="0" borderId="3" xfId="3" applyFont="1" applyFill="1" applyBorder="1" applyAlignment="1">
      <alignment horizontal="left" vertical="top" wrapText="1"/>
    </xf>
    <xf numFmtId="0" fontId="9" fillId="0" borderId="14" xfId="3" applyFont="1" applyFill="1" applyBorder="1" applyAlignment="1">
      <alignment wrapText="1"/>
    </xf>
    <xf numFmtId="0" fontId="0" fillId="0" borderId="0" xfId="0" applyFill="1" applyAlignment="1">
      <alignment horizontal="right"/>
    </xf>
    <xf numFmtId="0" fontId="7" fillId="0" borderId="3" xfId="3" applyFont="1" applyFill="1" applyBorder="1" applyAlignment="1">
      <alignment horizontal="left" wrapText="1"/>
    </xf>
    <xf numFmtId="0" fontId="7" fillId="0" borderId="5" xfId="3" applyFont="1" applyFill="1" applyBorder="1" applyAlignment="1">
      <alignment horizontal="left" wrapText="1"/>
    </xf>
    <xf numFmtId="0" fontId="7" fillId="0" borderId="3" xfId="3" applyFont="1" applyFill="1" applyBorder="1" applyAlignment="1">
      <alignment horizontal="left" vertical="top" wrapText="1"/>
    </xf>
    <xf numFmtId="0" fontId="7" fillId="0" borderId="2" xfId="3" applyFont="1" applyFill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7" fillId="0" borderId="3" xfId="3" applyFont="1" applyFill="1" applyBorder="1" applyAlignment="1">
      <alignment vertical="top" wrapText="1"/>
    </xf>
    <xf numFmtId="0" fontId="9" fillId="0" borderId="15" xfId="3" applyFont="1" applyFill="1" applyBorder="1" applyAlignment="1">
      <alignment horizontal="left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7" fillId="0" borderId="5" xfId="3" applyFont="1" applyFill="1" applyBorder="1" applyAlignment="1">
      <alignment horizontal="left" vertical="top" wrapText="1"/>
    </xf>
    <xf numFmtId="0" fontId="7" fillId="0" borderId="2" xfId="3" applyFont="1" applyFill="1" applyBorder="1" applyAlignment="1">
      <alignment horizontal="left" wrapText="1"/>
    </xf>
    <xf numFmtId="0" fontId="7" fillId="0" borderId="1" xfId="3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horizontal="left" wrapText="1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5"/>
  <sheetViews>
    <sheetView tabSelected="1" zoomScale="144" zoomScaleNormal="144" workbookViewId="0">
      <selection activeCell="H12" sqref="H12"/>
    </sheetView>
  </sheetViews>
  <sheetFormatPr defaultRowHeight="15" x14ac:dyDescent="0.25"/>
  <cols>
    <col min="1" max="1" width="61.7109375" style="1" customWidth="1"/>
    <col min="2" max="2" width="29.5703125" style="1" customWidth="1"/>
    <col min="3" max="3" width="11.140625" style="1" hidden="1" customWidth="1"/>
    <col min="4" max="4" width="14.7109375" style="1" customWidth="1"/>
    <col min="5" max="5" width="13.140625" style="1" customWidth="1"/>
    <col min="6" max="6" width="15.7109375" style="1" customWidth="1"/>
    <col min="7" max="7" width="15.5703125" style="1" hidden="1" customWidth="1"/>
    <col min="8" max="16384" width="9.140625" style="1"/>
  </cols>
  <sheetData>
    <row r="1" spans="1:11" x14ac:dyDescent="0.25">
      <c r="D1" s="40" t="s">
        <v>61</v>
      </c>
      <c r="E1" s="40"/>
      <c r="F1" s="40"/>
    </row>
    <row r="2" spans="1:11" x14ac:dyDescent="0.25">
      <c r="A2" s="45" t="s">
        <v>58</v>
      </c>
      <c r="B2" s="45"/>
      <c r="C2" s="45"/>
      <c r="D2" s="45"/>
      <c r="E2" s="45"/>
      <c r="F2" s="45"/>
      <c r="H2" s="13"/>
      <c r="I2" s="13"/>
      <c r="J2" s="13"/>
      <c r="K2" s="13"/>
    </row>
    <row r="3" spans="1:11" ht="0.75" customHeight="1" x14ac:dyDescent="0.25">
      <c r="A3" s="3"/>
      <c r="B3" s="1" t="s">
        <v>44</v>
      </c>
      <c r="C3" s="14">
        <f>12*100/37</f>
        <v>32.432432432432435</v>
      </c>
    </row>
    <row r="4" spans="1:11" ht="45" x14ac:dyDescent="0.25">
      <c r="A4" s="16" t="s">
        <v>50</v>
      </c>
      <c r="B4" s="4"/>
      <c r="C4" s="4" t="e">
        <f>SUM(C5,C13,C14,C15,C16,C22,C23,C24,C25,C26)</f>
        <v>#REF!</v>
      </c>
      <c r="D4" s="4" t="s">
        <v>39</v>
      </c>
      <c r="E4" s="4" t="s">
        <v>40</v>
      </c>
      <c r="F4" s="4" t="s">
        <v>41</v>
      </c>
      <c r="G4" s="4"/>
    </row>
    <row r="5" spans="1:11" ht="45" x14ac:dyDescent="0.25">
      <c r="A5" s="4" t="s">
        <v>0</v>
      </c>
      <c r="B5" s="4" t="s">
        <v>10</v>
      </c>
      <c r="C5" s="5" t="e">
        <f>SUM(#REF!)</f>
        <v>#REF!</v>
      </c>
      <c r="D5" s="5"/>
      <c r="E5" s="5"/>
      <c r="F5" s="5"/>
      <c r="G5" s="5"/>
    </row>
    <row r="6" spans="1:11" x14ac:dyDescent="0.25">
      <c r="A6" s="54" t="s">
        <v>59</v>
      </c>
      <c r="B6" s="4" t="s">
        <v>38</v>
      </c>
      <c r="C6" s="5"/>
      <c r="D6" s="5">
        <v>40</v>
      </c>
      <c r="E6" s="5">
        <v>51</v>
      </c>
      <c r="F6" s="5">
        <f>D6*E6</f>
        <v>2040</v>
      </c>
      <c r="G6" s="5"/>
    </row>
    <row r="7" spans="1:11" x14ac:dyDescent="0.25">
      <c r="A7" s="54"/>
      <c r="B7" s="4" t="s">
        <v>60</v>
      </c>
      <c r="C7" s="5"/>
      <c r="D7" s="5">
        <v>20</v>
      </c>
      <c r="E7" s="5">
        <v>51</v>
      </c>
      <c r="F7" s="5">
        <f t="shared" ref="F7:F70" si="0">D7*E7</f>
        <v>1020</v>
      </c>
      <c r="G7" s="5"/>
    </row>
    <row r="8" spans="1:11" x14ac:dyDescent="0.25">
      <c r="A8" s="54"/>
      <c r="B8" s="4" t="s">
        <v>63</v>
      </c>
      <c r="C8" s="5"/>
      <c r="D8" s="5">
        <v>20</v>
      </c>
      <c r="E8" s="5">
        <v>51</v>
      </c>
      <c r="F8" s="5">
        <f t="shared" si="0"/>
        <v>1020</v>
      </c>
      <c r="G8" s="5"/>
    </row>
    <row r="9" spans="1:11" x14ac:dyDescent="0.25">
      <c r="A9" s="54"/>
      <c r="B9" s="4" t="s">
        <v>62</v>
      </c>
      <c r="C9" s="5"/>
      <c r="D9" s="5">
        <v>20</v>
      </c>
      <c r="E9" s="5">
        <v>51</v>
      </c>
      <c r="F9" s="5">
        <f t="shared" si="0"/>
        <v>1020</v>
      </c>
      <c r="G9" s="5"/>
    </row>
    <row r="10" spans="1:11" x14ac:dyDescent="0.25">
      <c r="A10" s="54"/>
      <c r="B10" s="4" t="s">
        <v>62</v>
      </c>
      <c r="C10" s="5"/>
      <c r="D10" s="5">
        <v>20</v>
      </c>
      <c r="E10" s="5">
        <v>51</v>
      </c>
      <c r="F10" s="5">
        <f t="shared" si="0"/>
        <v>1020</v>
      </c>
      <c r="G10" s="5"/>
    </row>
    <row r="11" spans="1:11" x14ac:dyDescent="0.25">
      <c r="A11" s="4" t="s">
        <v>66</v>
      </c>
      <c r="B11" s="4" t="s">
        <v>64</v>
      </c>
      <c r="C11" s="5"/>
      <c r="D11" s="5">
        <v>40</v>
      </c>
      <c r="E11" s="5">
        <v>51</v>
      </c>
      <c r="F11" s="5">
        <f t="shared" si="0"/>
        <v>2040</v>
      </c>
      <c r="G11" s="5"/>
    </row>
    <row r="12" spans="1:11" x14ac:dyDescent="0.25">
      <c r="A12" s="4" t="s">
        <v>65</v>
      </c>
      <c r="B12" s="4" t="s">
        <v>38</v>
      </c>
      <c r="C12" s="5"/>
      <c r="D12" s="5">
        <v>40</v>
      </c>
      <c r="E12" s="5">
        <v>51</v>
      </c>
      <c r="F12" s="5">
        <f t="shared" si="0"/>
        <v>2040</v>
      </c>
      <c r="G12" s="5"/>
    </row>
    <row r="13" spans="1:11" ht="64.5" x14ac:dyDescent="0.25">
      <c r="A13" s="7" t="s">
        <v>1</v>
      </c>
      <c r="B13" s="4" t="s">
        <v>10</v>
      </c>
      <c r="C13" s="5" t="e">
        <f>SUM(#REF!)</f>
        <v>#REF!</v>
      </c>
      <c r="D13" s="5"/>
      <c r="E13" s="5"/>
      <c r="F13" s="5"/>
      <c r="G13" s="6"/>
    </row>
    <row r="14" spans="1:11" ht="64.5" x14ac:dyDescent="0.25">
      <c r="A14" s="7" t="s">
        <v>2</v>
      </c>
      <c r="B14" s="4" t="s">
        <v>10</v>
      </c>
      <c r="C14" s="5" t="e">
        <f>SUM(#REF!)</f>
        <v>#REF!</v>
      </c>
      <c r="D14" s="5"/>
      <c r="E14" s="5"/>
      <c r="F14" s="5"/>
      <c r="G14" s="8"/>
    </row>
    <row r="15" spans="1:11" ht="75" x14ac:dyDescent="0.25">
      <c r="A15" s="7" t="s">
        <v>3</v>
      </c>
      <c r="B15" s="4" t="s">
        <v>10</v>
      </c>
      <c r="C15" s="5" t="e">
        <f>SUM(#REF!)</f>
        <v>#REF!</v>
      </c>
      <c r="D15" s="5"/>
      <c r="E15" s="5"/>
      <c r="F15" s="5"/>
      <c r="G15" s="4"/>
    </row>
    <row r="16" spans="1:11" ht="85.5" x14ac:dyDescent="0.25">
      <c r="A16" s="7" t="s">
        <v>4</v>
      </c>
      <c r="B16" s="4" t="s">
        <v>10</v>
      </c>
      <c r="C16" s="5">
        <f>SUM(C17:C21)</f>
        <v>0</v>
      </c>
      <c r="D16" s="5"/>
      <c r="E16" s="5"/>
      <c r="F16" s="5"/>
      <c r="G16" s="5"/>
    </row>
    <row r="17" spans="1:7" x14ac:dyDescent="0.25">
      <c r="A17" s="53" t="s">
        <v>68</v>
      </c>
      <c r="B17" s="4" t="s">
        <v>62</v>
      </c>
      <c r="C17" s="5"/>
      <c r="D17" s="5">
        <v>20</v>
      </c>
      <c r="E17" s="5">
        <v>51</v>
      </c>
      <c r="F17" s="5">
        <f t="shared" si="0"/>
        <v>1020</v>
      </c>
      <c r="G17" s="6"/>
    </row>
    <row r="18" spans="1:7" x14ac:dyDescent="0.25">
      <c r="A18" s="53"/>
      <c r="B18" s="4" t="s">
        <v>62</v>
      </c>
      <c r="C18" s="5"/>
      <c r="D18" s="5">
        <v>20</v>
      </c>
      <c r="E18" s="5">
        <v>51</v>
      </c>
      <c r="F18" s="5">
        <f t="shared" si="0"/>
        <v>1020</v>
      </c>
      <c r="G18" s="6"/>
    </row>
    <row r="19" spans="1:7" x14ac:dyDescent="0.25">
      <c r="A19" s="53"/>
      <c r="B19" s="4" t="s">
        <v>69</v>
      </c>
      <c r="C19" s="5"/>
      <c r="D19" s="5">
        <v>40</v>
      </c>
      <c r="E19" s="5">
        <v>51</v>
      </c>
      <c r="F19" s="5">
        <f t="shared" si="0"/>
        <v>2040</v>
      </c>
      <c r="G19" s="6"/>
    </row>
    <row r="20" spans="1:7" x14ac:dyDescent="0.25">
      <c r="A20" s="53"/>
      <c r="B20" s="4" t="s">
        <v>70</v>
      </c>
      <c r="C20" s="5"/>
      <c r="D20" s="5">
        <v>40</v>
      </c>
      <c r="E20" s="5">
        <v>51</v>
      </c>
      <c r="F20" s="5">
        <f t="shared" si="0"/>
        <v>2040</v>
      </c>
      <c r="G20" s="6"/>
    </row>
    <row r="21" spans="1:7" x14ac:dyDescent="0.25">
      <c r="A21" s="53"/>
      <c r="B21" s="5" t="s">
        <v>67</v>
      </c>
      <c r="C21" s="5"/>
      <c r="D21" s="5">
        <v>40</v>
      </c>
      <c r="E21" s="5">
        <v>51</v>
      </c>
      <c r="F21" s="5">
        <f t="shared" si="0"/>
        <v>2040</v>
      </c>
      <c r="G21" s="6"/>
    </row>
    <row r="22" spans="1:7" ht="43.5" x14ac:dyDescent="0.25">
      <c r="A22" s="7" t="s">
        <v>5</v>
      </c>
      <c r="B22" s="4" t="s">
        <v>10</v>
      </c>
      <c r="C22" s="5" t="e">
        <f>SUM(#REF!)</f>
        <v>#REF!</v>
      </c>
      <c r="D22" s="5"/>
      <c r="E22" s="5"/>
      <c r="F22" s="5"/>
      <c r="G22" s="5"/>
    </row>
    <row r="23" spans="1:7" ht="64.5" x14ac:dyDescent="0.25">
      <c r="A23" s="7" t="s">
        <v>6</v>
      </c>
      <c r="B23" s="4" t="s">
        <v>10</v>
      </c>
      <c r="C23" s="5" t="s">
        <v>11</v>
      </c>
      <c r="D23" s="5"/>
      <c r="E23" s="5"/>
      <c r="F23" s="5"/>
      <c r="G23" s="5"/>
    </row>
    <row r="24" spans="1:7" ht="96" x14ac:dyDescent="0.25">
      <c r="A24" s="7" t="s">
        <v>7</v>
      </c>
      <c r="B24" s="4" t="s">
        <v>10</v>
      </c>
      <c r="C24" s="5" t="e">
        <f>SUM(#REF!)</f>
        <v>#REF!</v>
      </c>
      <c r="D24" s="5"/>
      <c r="E24" s="5"/>
      <c r="F24" s="5"/>
      <c r="G24" s="5"/>
    </row>
    <row r="25" spans="1:7" ht="54" x14ac:dyDescent="0.25">
      <c r="A25" s="7" t="s">
        <v>8</v>
      </c>
      <c r="B25" s="4" t="s">
        <v>10</v>
      </c>
      <c r="C25" s="5" t="e">
        <f>SUM(#REF!)</f>
        <v>#REF!</v>
      </c>
      <c r="D25" s="5"/>
      <c r="E25" s="5"/>
      <c r="F25" s="5"/>
      <c r="G25" s="5"/>
    </row>
    <row r="26" spans="1:7" ht="54.75" thickBot="1" x14ac:dyDescent="0.3">
      <c r="A26" s="28" t="s">
        <v>9</v>
      </c>
      <c r="B26" s="14" t="s">
        <v>10</v>
      </c>
      <c r="C26" s="19" t="e">
        <f>SUM(#REF!)</f>
        <v>#REF!</v>
      </c>
      <c r="D26" s="19"/>
      <c r="E26" s="19"/>
      <c r="F26" s="19"/>
      <c r="G26" s="4"/>
    </row>
    <row r="27" spans="1:7" x14ac:dyDescent="0.25">
      <c r="A27" s="20" t="s">
        <v>53</v>
      </c>
      <c r="B27" s="21" t="s">
        <v>88</v>
      </c>
      <c r="C27" s="21"/>
      <c r="D27" s="21"/>
      <c r="E27" s="21"/>
      <c r="F27" s="22"/>
      <c r="G27" s="18"/>
    </row>
    <row r="28" spans="1:7" x14ac:dyDescent="0.25">
      <c r="A28" s="23"/>
      <c r="B28" s="5" t="s">
        <v>71</v>
      </c>
      <c r="C28" s="5"/>
      <c r="D28" s="5"/>
      <c r="E28" s="5"/>
      <c r="F28" s="24"/>
      <c r="G28" s="11"/>
    </row>
    <row r="29" spans="1:7" x14ac:dyDescent="0.25">
      <c r="A29" s="23"/>
      <c r="B29" s="5" t="s">
        <v>57</v>
      </c>
      <c r="C29" s="5"/>
      <c r="D29" s="5"/>
      <c r="E29" s="5"/>
      <c r="F29" s="24"/>
      <c r="G29" s="11"/>
    </row>
    <row r="30" spans="1:7" x14ac:dyDescent="0.25">
      <c r="A30" s="39"/>
      <c r="B30" s="19" t="s">
        <v>72</v>
      </c>
      <c r="C30" s="19"/>
      <c r="D30" s="19"/>
      <c r="E30" s="19"/>
      <c r="F30" s="24"/>
      <c r="G30" s="11"/>
    </row>
    <row r="31" spans="1:7" x14ac:dyDescent="0.25">
      <c r="A31" s="39"/>
      <c r="B31" s="19" t="s">
        <v>73</v>
      </c>
      <c r="C31" s="19"/>
      <c r="D31" s="19"/>
      <c r="E31" s="19"/>
      <c r="F31" s="24"/>
      <c r="G31" s="11"/>
    </row>
    <row r="32" spans="1:7" x14ac:dyDescent="0.25">
      <c r="A32" s="39"/>
      <c r="B32" s="19" t="s">
        <v>74</v>
      </c>
      <c r="C32" s="19"/>
      <c r="D32" s="19"/>
      <c r="E32" s="19"/>
      <c r="F32" s="24"/>
      <c r="G32" s="11"/>
    </row>
    <row r="33" spans="1:7" ht="15.75" thickBot="1" x14ac:dyDescent="0.3">
      <c r="A33" s="25"/>
      <c r="B33" s="26" t="s">
        <v>75</v>
      </c>
      <c r="C33" s="26"/>
      <c r="D33" s="26"/>
      <c r="E33" s="26"/>
      <c r="F33" s="27"/>
      <c r="G33" s="11"/>
    </row>
    <row r="34" spans="1:7" x14ac:dyDescent="0.25">
      <c r="A34" s="9"/>
      <c r="B34" s="10"/>
      <c r="C34" s="2">
        <f>4*100/37</f>
        <v>10.810810810810811</v>
      </c>
      <c r="D34" s="10"/>
      <c r="E34" s="10"/>
      <c r="F34" s="49"/>
      <c r="G34" s="11"/>
    </row>
    <row r="35" spans="1:7" x14ac:dyDescent="0.25">
      <c r="A35" s="15" t="s">
        <v>51</v>
      </c>
      <c r="C35" s="2" t="e">
        <f>SUM(C36,C37,C38,C44)</f>
        <v>#REF!</v>
      </c>
      <c r="F35" s="5"/>
    </row>
    <row r="36" spans="1:7" ht="33.75" x14ac:dyDescent="0.25">
      <c r="A36" s="7" t="s">
        <v>12</v>
      </c>
      <c r="B36" s="4" t="s">
        <v>16</v>
      </c>
      <c r="C36" s="5" t="e">
        <f>SUM(#REF!)</f>
        <v>#REF!</v>
      </c>
      <c r="D36" s="5"/>
      <c r="E36" s="5"/>
      <c r="F36" s="5"/>
      <c r="G36" s="5"/>
    </row>
    <row r="37" spans="1:7" ht="33.75" x14ac:dyDescent="0.25">
      <c r="A37" s="7" t="s">
        <v>13</v>
      </c>
      <c r="B37" s="4" t="s">
        <v>16</v>
      </c>
      <c r="C37" s="5" t="e">
        <f>SUM(#REF!)</f>
        <v>#REF!</v>
      </c>
      <c r="D37" s="5"/>
      <c r="E37" s="5"/>
      <c r="F37" s="5"/>
      <c r="G37" s="5"/>
    </row>
    <row r="38" spans="1:7" ht="33.75" x14ac:dyDescent="0.25">
      <c r="A38" s="7" t="s">
        <v>14</v>
      </c>
      <c r="B38" s="4" t="s">
        <v>16</v>
      </c>
      <c r="C38" s="5" t="e">
        <f>SUM(#REF!)</f>
        <v>#REF!</v>
      </c>
      <c r="D38" s="5"/>
      <c r="E38" s="5"/>
      <c r="F38" s="5"/>
      <c r="G38" s="5"/>
    </row>
    <row r="39" spans="1:7" ht="22.5" x14ac:dyDescent="0.25">
      <c r="A39" s="7" t="s">
        <v>84</v>
      </c>
      <c r="B39" s="4" t="s">
        <v>80</v>
      </c>
      <c r="C39" s="5"/>
      <c r="D39" s="5">
        <v>40</v>
      </c>
      <c r="E39" s="5">
        <v>51</v>
      </c>
      <c r="F39" s="5">
        <f t="shared" si="0"/>
        <v>2040</v>
      </c>
      <c r="G39" s="5"/>
    </row>
    <row r="40" spans="1:7" ht="22.5" x14ac:dyDescent="0.25">
      <c r="A40" s="7" t="s">
        <v>85</v>
      </c>
      <c r="B40" s="4" t="s">
        <v>81</v>
      </c>
      <c r="C40" s="5"/>
      <c r="D40" s="5">
        <v>40</v>
      </c>
      <c r="E40" s="5">
        <v>51</v>
      </c>
      <c r="F40" s="5">
        <f t="shared" si="0"/>
        <v>2040</v>
      </c>
      <c r="G40" s="5"/>
    </row>
    <row r="41" spans="1:7" x14ac:dyDescent="0.25">
      <c r="A41" s="7"/>
      <c r="B41" s="4" t="s">
        <v>124</v>
      </c>
      <c r="C41" s="5"/>
      <c r="D41" s="5">
        <v>5.46</v>
      </c>
      <c r="E41" s="5">
        <v>365</v>
      </c>
      <c r="F41" s="5">
        <f t="shared" ref="F41" si="1">D41*E41</f>
        <v>1992.9</v>
      </c>
      <c r="G41" s="5"/>
    </row>
    <row r="42" spans="1:7" x14ac:dyDescent="0.25">
      <c r="A42" s="7" t="s">
        <v>86</v>
      </c>
      <c r="B42" s="4" t="s">
        <v>82</v>
      </c>
      <c r="C42" s="5"/>
      <c r="D42" s="5">
        <v>40</v>
      </c>
      <c r="E42" s="5">
        <v>51</v>
      </c>
      <c r="F42" s="5">
        <f t="shared" si="0"/>
        <v>2040</v>
      </c>
      <c r="G42" s="5"/>
    </row>
    <row r="43" spans="1:7" x14ac:dyDescent="0.25">
      <c r="C43" s="5"/>
      <c r="D43" s="5"/>
      <c r="E43" s="5"/>
      <c r="F43" s="5"/>
      <c r="G43" s="5"/>
    </row>
    <row r="44" spans="1:7" ht="44.25" thickBot="1" x14ac:dyDescent="0.3">
      <c r="A44" s="28" t="s">
        <v>15</v>
      </c>
      <c r="B44" s="14" t="s">
        <v>16</v>
      </c>
      <c r="C44" s="19" t="e">
        <f>SUM(#REF!)</f>
        <v>#REF!</v>
      </c>
      <c r="D44" s="19"/>
      <c r="E44" s="19"/>
      <c r="F44" s="19"/>
      <c r="G44" s="5"/>
    </row>
    <row r="45" spans="1:7" x14ac:dyDescent="0.25">
      <c r="A45" s="29" t="s">
        <v>54</v>
      </c>
      <c r="B45" s="33" t="s">
        <v>76</v>
      </c>
      <c r="C45" s="21"/>
      <c r="D45" s="21"/>
      <c r="E45" s="21"/>
      <c r="F45" s="22"/>
      <c r="G45" s="18"/>
    </row>
    <row r="46" spans="1:7" x14ac:dyDescent="0.25">
      <c r="A46" s="30"/>
      <c r="B46" s="4" t="s">
        <v>77</v>
      </c>
      <c r="C46" s="5"/>
      <c r="D46" s="5"/>
      <c r="E46" s="5"/>
      <c r="F46" s="24"/>
      <c r="G46" s="11"/>
    </row>
    <row r="47" spans="1:7" x14ac:dyDescent="0.25">
      <c r="A47" s="30"/>
      <c r="B47" s="4" t="s">
        <v>78</v>
      </c>
      <c r="C47" s="5"/>
      <c r="D47" s="5"/>
      <c r="E47" s="5"/>
      <c r="F47" s="24"/>
      <c r="G47" s="11"/>
    </row>
    <row r="48" spans="1:7" ht="15.75" thickBot="1" x14ac:dyDescent="0.3">
      <c r="A48" s="31"/>
      <c r="B48" s="36" t="s">
        <v>109</v>
      </c>
      <c r="C48" s="26"/>
      <c r="D48" s="26"/>
      <c r="E48" s="26"/>
      <c r="F48" s="27"/>
    </row>
    <row r="49" spans="1:7" x14ac:dyDescent="0.25">
      <c r="A49" s="15" t="s">
        <v>52</v>
      </c>
      <c r="C49" s="2" t="e">
        <f>SUM(C50,C51,C60,C61,C67,C68,C69,C70,C71)</f>
        <v>#REF!</v>
      </c>
      <c r="F49" s="49"/>
    </row>
    <row r="50" spans="1:7" ht="67.5" x14ac:dyDescent="0.25">
      <c r="A50" s="7" t="s">
        <v>17</v>
      </c>
      <c r="B50" s="4" t="s">
        <v>18</v>
      </c>
      <c r="C50" s="5" t="e">
        <f>SUM(#REF!)</f>
        <v>#REF!</v>
      </c>
      <c r="D50" s="5"/>
      <c r="E50" s="5"/>
      <c r="F50" s="5"/>
      <c r="G50" s="4"/>
    </row>
    <row r="51" spans="1:7" ht="67.5" customHeight="1" x14ac:dyDescent="0.25">
      <c r="A51" s="7" t="s">
        <v>19</v>
      </c>
      <c r="B51" s="4" t="s">
        <v>18</v>
      </c>
      <c r="C51" s="5">
        <f>SUM(C52:C59)</f>
        <v>2.0679168778509882</v>
      </c>
      <c r="D51" s="5"/>
      <c r="E51" s="5"/>
      <c r="F51" s="5"/>
      <c r="G51" s="4"/>
    </row>
    <row r="52" spans="1:7" x14ac:dyDescent="0.25">
      <c r="A52" s="43" t="s">
        <v>115</v>
      </c>
      <c r="B52" s="4" t="s">
        <v>38</v>
      </c>
      <c r="C52" s="5">
        <f t="shared" ref="C52:C59" si="2">F52/1973</f>
        <v>1.0339584389254941</v>
      </c>
      <c r="D52" s="5">
        <v>40</v>
      </c>
      <c r="E52" s="5">
        <v>51</v>
      </c>
      <c r="F52" s="5">
        <f t="shared" si="0"/>
        <v>2040</v>
      </c>
      <c r="G52" s="5"/>
    </row>
    <row r="53" spans="1:7" x14ac:dyDescent="0.25">
      <c r="A53" s="51"/>
      <c r="B53" s="4" t="s">
        <v>105</v>
      </c>
      <c r="C53" s="5"/>
      <c r="D53" s="5">
        <v>40</v>
      </c>
      <c r="E53" s="5">
        <v>51</v>
      </c>
      <c r="F53" s="5">
        <f t="shared" si="0"/>
        <v>2040</v>
      </c>
      <c r="G53" s="5"/>
    </row>
    <row r="54" spans="1:7" x14ac:dyDescent="0.25">
      <c r="A54" s="51"/>
      <c r="B54" s="4" t="s">
        <v>103</v>
      </c>
      <c r="C54" s="5"/>
      <c r="D54" s="5">
        <v>40</v>
      </c>
      <c r="E54" s="5">
        <v>51</v>
      </c>
      <c r="F54" s="5">
        <f t="shared" si="0"/>
        <v>2040</v>
      </c>
      <c r="G54" s="5"/>
    </row>
    <row r="55" spans="1:7" x14ac:dyDescent="0.25">
      <c r="A55" s="51"/>
      <c r="B55" s="4" t="s">
        <v>62</v>
      </c>
      <c r="C55" s="5"/>
      <c r="D55" s="5">
        <v>20</v>
      </c>
      <c r="E55" s="5">
        <v>51</v>
      </c>
      <c r="F55" s="5">
        <f t="shared" si="0"/>
        <v>1020</v>
      </c>
      <c r="G55" s="5"/>
    </row>
    <row r="56" spans="1:7" x14ac:dyDescent="0.25">
      <c r="A56" s="44"/>
      <c r="B56" s="4" t="s">
        <v>63</v>
      </c>
      <c r="C56" s="5">
        <f t="shared" si="2"/>
        <v>0.51697921946274705</v>
      </c>
      <c r="D56" s="5">
        <v>20</v>
      </c>
      <c r="E56" s="5">
        <v>51</v>
      </c>
      <c r="F56" s="5">
        <f t="shared" si="0"/>
        <v>1020</v>
      </c>
      <c r="G56" s="5"/>
    </row>
    <row r="57" spans="1:7" ht="32.25" customHeight="1" x14ac:dyDescent="0.25">
      <c r="A57" s="46" t="s">
        <v>43</v>
      </c>
      <c r="B57" s="4"/>
      <c r="C57" s="5">
        <f t="shared" si="2"/>
        <v>0</v>
      </c>
      <c r="D57" s="5"/>
      <c r="E57" s="5"/>
      <c r="F57" s="5"/>
      <c r="G57" s="5"/>
    </row>
    <row r="58" spans="1:7" ht="15.75" customHeight="1" x14ac:dyDescent="0.25">
      <c r="A58" s="43" t="s">
        <v>89</v>
      </c>
      <c r="B58" s="4" t="s">
        <v>62</v>
      </c>
      <c r="C58" s="5">
        <f t="shared" si="2"/>
        <v>0.25848960973137353</v>
      </c>
      <c r="D58" s="5">
        <v>10</v>
      </c>
      <c r="E58" s="5">
        <v>51</v>
      </c>
      <c r="F58" s="5">
        <f t="shared" si="0"/>
        <v>510</v>
      </c>
      <c r="G58" s="5"/>
    </row>
    <row r="59" spans="1:7" ht="24.75" customHeight="1" x14ac:dyDescent="0.25">
      <c r="A59" s="44"/>
      <c r="B59" s="4" t="s">
        <v>63</v>
      </c>
      <c r="C59" s="5">
        <f t="shared" si="2"/>
        <v>0.25848960973137353</v>
      </c>
      <c r="D59" s="5">
        <v>10</v>
      </c>
      <c r="E59" s="5">
        <v>51</v>
      </c>
      <c r="F59" s="5">
        <f t="shared" si="0"/>
        <v>510</v>
      </c>
      <c r="G59" s="5"/>
    </row>
    <row r="60" spans="1:7" ht="67.5" x14ac:dyDescent="0.25">
      <c r="A60" s="7" t="s">
        <v>20</v>
      </c>
      <c r="B60" s="4" t="s">
        <v>18</v>
      </c>
      <c r="C60" s="5" t="e">
        <f>SUM(#REF!)</f>
        <v>#REF!</v>
      </c>
      <c r="D60" s="5"/>
      <c r="E60" s="5"/>
      <c r="F60" s="5"/>
      <c r="G60" s="4"/>
    </row>
    <row r="61" spans="1:7" ht="67.5" x14ac:dyDescent="0.25">
      <c r="A61" s="7" t="s">
        <v>21</v>
      </c>
      <c r="B61" s="4" t="s">
        <v>18</v>
      </c>
      <c r="C61" s="5">
        <f>SUM(C65:C66)</f>
        <v>0.51697921946274705</v>
      </c>
      <c r="D61" s="5"/>
      <c r="E61" s="5"/>
      <c r="F61" s="5"/>
      <c r="G61" s="4"/>
    </row>
    <row r="62" spans="1:7" x14ac:dyDescent="0.25">
      <c r="A62" s="41" t="s">
        <v>100</v>
      </c>
      <c r="B62" s="4" t="s">
        <v>102</v>
      </c>
      <c r="C62" s="5"/>
      <c r="D62" s="5">
        <v>40</v>
      </c>
      <c r="E62" s="5">
        <v>51</v>
      </c>
      <c r="F62" s="5">
        <f t="shared" si="0"/>
        <v>2040</v>
      </c>
      <c r="G62" s="4"/>
    </row>
    <row r="63" spans="1:7" x14ac:dyDescent="0.25">
      <c r="A63" s="42"/>
      <c r="B63" s="4" t="s">
        <v>120</v>
      </c>
      <c r="C63" s="5"/>
      <c r="D63" s="5">
        <v>6.03</v>
      </c>
      <c r="E63" s="5">
        <v>214</v>
      </c>
      <c r="F63" s="5">
        <f t="shared" si="0"/>
        <v>1290.42</v>
      </c>
      <c r="G63" s="4"/>
    </row>
    <row r="64" spans="1:7" x14ac:dyDescent="0.25">
      <c r="A64" s="52"/>
      <c r="B64" s="4" t="s">
        <v>101</v>
      </c>
      <c r="C64" s="5"/>
      <c r="D64" s="5">
        <v>5.46</v>
      </c>
      <c r="E64" s="5">
        <v>365</v>
      </c>
      <c r="F64" s="5">
        <f t="shared" si="0"/>
        <v>1992.9</v>
      </c>
      <c r="G64" s="4"/>
    </row>
    <row r="65" spans="1:7" x14ac:dyDescent="0.25">
      <c r="A65" s="43" t="s">
        <v>90</v>
      </c>
      <c r="B65" s="4" t="s">
        <v>62</v>
      </c>
      <c r="C65" s="5">
        <f t="shared" ref="C65" si="3">F65/1973</f>
        <v>0.25848960973137353</v>
      </c>
      <c r="D65" s="5">
        <v>10</v>
      </c>
      <c r="E65" s="5">
        <v>51</v>
      </c>
      <c r="F65" s="5">
        <f t="shared" si="0"/>
        <v>510</v>
      </c>
      <c r="G65" s="5"/>
    </row>
    <row r="66" spans="1:7" x14ac:dyDescent="0.25">
      <c r="A66" s="44"/>
      <c r="B66" s="4" t="s">
        <v>63</v>
      </c>
      <c r="C66" s="5">
        <f t="shared" ref="C66" si="4">F66/1973</f>
        <v>0.25848960973137353</v>
      </c>
      <c r="D66" s="5">
        <v>10</v>
      </c>
      <c r="E66" s="5">
        <v>51</v>
      </c>
      <c r="F66" s="5">
        <f t="shared" si="0"/>
        <v>510</v>
      </c>
      <c r="G66" s="5"/>
    </row>
    <row r="67" spans="1:7" ht="67.5" x14ac:dyDescent="0.25">
      <c r="A67" s="7" t="s">
        <v>22</v>
      </c>
      <c r="B67" s="4" t="s">
        <v>18</v>
      </c>
      <c r="C67" s="5" t="e">
        <f>SUM(#REF!)</f>
        <v>#REF!</v>
      </c>
      <c r="D67" s="5"/>
      <c r="E67" s="5"/>
      <c r="F67" s="5"/>
      <c r="G67" s="4"/>
    </row>
    <row r="68" spans="1:7" ht="67.5" x14ac:dyDescent="0.25">
      <c r="A68" s="7" t="s">
        <v>23</v>
      </c>
      <c r="B68" s="4" t="s">
        <v>18</v>
      </c>
      <c r="C68" s="5" t="s">
        <v>11</v>
      </c>
      <c r="D68" s="5"/>
      <c r="E68" s="5"/>
      <c r="F68" s="5"/>
      <c r="G68" s="4"/>
    </row>
    <row r="69" spans="1:7" ht="67.5" x14ac:dyDescent="0.25">
      <c r="A69" s="7" t="s">
        <v>24</v>
      </c>
      <c r="B69" s="4" t="s">
        <v>18</v>
      </c>
      <c r="C69" s="5" t="e">
        <f>SUM(#REF!)</f>
        <v>#REF!</v>
      </c>
      <c r="D69" s="5"/>
      <c r="E69" s="5"/>
      <c r="F69" s="5"/>
      <c r="G69" s="4"/>
    </row>
    <row r="70" spans="1:7" ht="67.5" x14ac:dyDescent="0.25">
      <c r="A70" s="7" t="s">
        <v>25</v>
      </c>
      <c r="B70" s="4" t="s">
        <v>18</v>
      </c>
      <c r="C70" s="5" t="e">
        <f>SUM(#REF!)</f>
        <v>#REF!</v>
      </c>
      <c r="D70" s="5"/>
      <c r="E70" s="5"/>
      <c r="F70" s="5"/>
      <c r="G70" s="4"/>
    </row>
    <row r="71" spans="1:7" ht="67.5" x14ac:dyDescent="0.25">
      <c r="A71" s="7" t="s">
        <v>26</v>
      </c>
      <c r="B71" s="4" t="s">
        <v>18</v>
      </c>
      <c r="C71" s="5">
        <f>SUM(C73:C76)</f>
        <v>3.1018753167764821</v>
      </c>
      <c r="D71" s="5"/>
      <c r="E71" s="5"/>
      <c r="F71" s="5"/>
      <c r="G71" s="4"/>
    </row>
    <row r="72" spans="1:7" ht="15" customHeight="1" x14ac:dyDescent="0.25">
      <c r="A72" s="28"/>
      <c r="B72" s="4"/>
      <c r="C72" s="5"/>
      <c r="D72" s="5"/>
      <c r="E72" s="5"/>
      <c r="F72" s="5"/>
      <c r="G72" s="4"/>
    </row>
    <row r="73" spans="1:7" ht="33" customHeight="1" x14ac:dyDescent="0.25">
      <c r="A73" s="38" t="s">
        <v>91</v>
      </c>
      <c r="B73" s="4" t="s">
        <v>67</v>
      </c>
      <c r="C73" s="5">
        <f>F73/1973</f>
        <v>1.0339584389254941</v>
      </c>
      <c r="D73" s="5">
        <v>40</v>
      </c>
      <c r="E73" s="5">
        <v>51</v>
      </c>
      <c r="F73" s="5">
        <f t="shared" ref="F71:F116" si="5">D73*E73</f>
        <v>2040</v>
      </c>
      <c r="G73" s="5"/>
    </row>
    <row r="74" spans="1:7" ht="24.75" customHeight="1" x14ac:dyDescent="0.25">
      <c r="A74" s="41" t="s">
        <v>114</v>
      </c>
      <c r="B74" s="4" t="s">
        <v>94</v>
      </c>
      <c r="C74" s="5">
        <f t="shared" ref="C74:C76" si="6">F74/1973</f>
        <v>1.0339584389254941</v>
      </c>
      <c r="D74" s="5">
        <v>40</v>
      </c>
      <c r="E74" s="5">
        <v>51</v>
      </c>
      <c r="F74" s="5">
        <f t="shared" si="5"/>
        <v>2040</v>
      </c>
      <c r="G74" s="5"/>
    </row>
    <row r="75" spans="1:7" ht="24.75" customHeight="1" x14ac:dyDescent="0.25">
      <c r="A75" s="42"/>
      <c r="B75" s="4" t="s">
        <v>93</v>
      </c>
      <c r="C75" s="19"/>
      <c r="D75" s="19">
        <v>40</v>
      </c>
      <c r="E75" s="19">
        <v>51</v>
      </c>
      <c r="F75" s="5">
        <f t="shared" si="5"/>
        <v>2040</v>
      </c>
      <c r="G75" s="5"/>
    </row>
    <row r="76" spans="1:7" ht="18" customHeight="1" thickBot="1" x14ac:dyDescent="0.3">
      <c r="A76" s="42"/>
      <c r="B76" s="14" t="s">
        <v>92</v>
      </c>
      <c r="C76" s="19">
        <f t="shared" si="6"/>
        <v>1.0339584389254941</v>
      </c>
      <c r="D76" s="19">
        <v>40</v>
      </c>
      <c r="E76" s="19">
        <v>51</v>
      </c>
      <c r="F76" s="19">
        <f t="shared" si="5"/>
        <v>2040</v>
      </c>
      <c r="G76" s="5"/>
    </row>
    <row r="77" spans="1:7" ht="15" customHeight="1" x14ac:dyDescent="0.25">
      <c r="A77" s="32" t="s">
        <v>55</v>
      </c>
      <c r="B77" s="33" t="s">
        <v>88</v>
      </c>
      <c r="C77" s="21"/>
      <c r="D77" s="21"/>
      <c r="E77" s="21"/>
      <c r="F77" s="22"/>
      <c r="G77" s="10"/>
    </row>
    <row r="78" spans="1:7" ht="15" customHeight="1" x14ac:dyDescent="0.25">
      <c r="A78" s="47"/>
      <c r="B78" s="48" t="s">
        <v>112</v>
      </c>
      <c r="C78" s="49"/>
      <c r="D78" s="49"/>
      <c r="E78" s="49"/>
      <c r="F78" s="24"/>
      <c r="G78" s="10"/>
    </row>
    <row r="79" spans="1:7" ht="15" customHeight="1" x14ac:dyDescent="0.25">
      <c r="A79" s="37"/>
      <c r="B79" s="4" t="s">
        <v>107</v>
      </c>
      <c r="C79" s="5"/>
      <c r="D79" s="5"/>
      <c r="E79" s="5"/>
      <c r="F79" s="24"/>
      <c r="G79" s="10"/>
    </row>
    <row r="80" spans="1:7" ht="15" customHeight="1" x14ac:dyDescent="0.25">
      <c r="A80" s="37"/>
      <c r="B80" s="4" t="s">
        <v>108</v>
      </c>
      <c r="C80" s="5"/>
      <c r="D80" s="5"/>
      <c r="E80" s="5"/>
      <c r="F80" s="24"/>
      <c r="G80" s="10"/>
    </row>
    <row r="81" spans="1:7" ht="15" customHeight="1" x14ac:dyDescent="0.25">
      <c r="A81" s="37"/>
      <c r="B81" s="4" t="s">
        <v>111</v>
      </c>
      <c r="C81" s="5"/>
      <c r="D81" s="5"/>
      <c r="E81" s="5"/>
      <c r="F81" s="24"/>
      <c r="G81" s="10"/>
    </row>
    <row r="82" spans="1:7" ht="31.5" customHeight="1" x14ac:dyDescent="0.25">
      <c r="A82" s="37"/>
      <c r="B82" s="4" t="s">
        <v>129</v>
      </c>
      <c r="C82" s="5"/>
      <c r="D82" s="5"/>
      <c r="E82" s="5"/>
      <c r="F82" s="24"/>
      <c r="G82" s="10"/>
    </row>
    <row r="83" spans="1:7" ht="29.25" customHeight="1" x14ac:dyDescent="0.25">
      <c r="A83" s="37"/>
      <c r="B83" s="4" t="s">
        <v>95</v>
      </c>
      <c r="C83" s="5"/>
      <c r="D83" s="5"/>
      <c r="E83" s="5"/>
      <c r="F83" s="24"/>
      <c r="G83" s="10"/>
    </row>
    <row r="84" spans="1:7" ht="18.75" customHeight="1" x14ac:dyDescent="0.25">
      <c r="A84" s="34"/>
      <c r="B84" s="4" t="s">
        <v>96</v>
      </c>
      <c r="C84" s="5"/>
      <c r="D84" s="5"/>
      <c r="E84" s="5"/>
      <c r="F84" s="24"/>
      <c r="G84" s="10"/>
    </row>
    <row r="85" spans="1:7" ht="19.5" customHeight="1" x14ac:dyDescent="0.25">
      <c r="A85" s="34"/>
      <c r="B85" s="4" t="s">
        <v>97</v>
      </c>
      <c r="C85" s="5"/>
      <c r="D85" s="5"/>
      <c r="E85" s="5"/>
      <c r="F85" s="24"/>
      <c r="G85" s="10"/>
    </row>
    <row r="86" spans="1:7" ht="19.5" customHeight="1" x14ac:dyDescent="0.25">
      <c r="A86" s="34"/>
      <c r="B86" s="4" t="s">
        <v>98</v>
      </c>
      <c r="C86" s="5"/>
      <c r="D86" s="5"/>
      <c r="E86" s="5"/>
      <c r="F86" s="24"/>
      <c r="G86" s="10"/>
    </row>
    <row r="87" spans="1:7" ht="19.5" customHeight="1" x14ac:dyDescent="0.25">
      <c r="A87" s="34"/>
      <c r="B87" s="4" t="s">
        <v>78</v>
      </c>
      <c r="C87" s="5"/>
      <c r="D87" s="5"/>
      <c r="E87" s="5"/>
      <c r="F87" s="24"/>
      <c r="G87" s="10"/>
    </row>
    <row r="88" spans="1:7" ht="19.5" customHeight="1" thickBot="1" x14ac:dyDescent="0.3">
      <c r="A88" s="35"/>
      <c r="B88" s="36" t="s">
        <v>109</v>
      </c>
      <c r="C88" s="26"/>
      <c r="D88" s="26"/>
      <c r="E88" s="26"/>
      <c r="F88" s="27"/>
      <c r="G88" s="10"/>
    </row>
    <row r="89" spans="1:7" x14ac:dyDescent="0.25">
      <c r="A89" s="12"/>
      <c r="B89" s="12"/>
      <c r="C89" s="2">
        <f>9*100/37</f>
        <v>24.324324324324323</v>
      </c>
      <c r="D89" s="12"/>
      <c r="E89" s="12"/>
      <c r="F89" s="10"/>
    </row>
    <row r="90" spans="1:7" x14ac:dyDescent="0.25">
      <c r="A90" s="17" t="s">
        <v>122</v>
      </c>
      <c r="C90" s="2" t="e">
        <f>SUM(C91,C92,C93,C94,C95,C96,C97,C98,C99)</f>
        <v>#REF!</v>
      </c>
      <c r="E90" s="13"/>
      <c r="F90" s="10"/>
    </row>
    <row r="91" spans="1:7" ht="67.5" x14ac:dyDescent="0.25">
      <c r="A91" s="7" t="s">
        <v>27</v>
      </c>
      <c r="B91" s="4" t="s">
        <v>28</v>
      </c>
      <c r="C91" s="5" t="e">
        <f>SUM(#REF!)</f>
        <v>#REF!</v>
      </c>
      <c r="D91" s="5"/>
      <c r="E91" s="5"/>
      <c r="F91" s="5"/>
      <c r="G91" s="4"/>
    </row>
    <row r="92" spans="1:7" ht="67.5" x14ac:dyDescent="0.25">
      <c r="A92" s="7" t="s">
        <v>29</v>
      </c>
      <c r="B92" s="4" t="s">
        <v>28</v>
      </c>
      <c r="C92" s="5" t="e">
        <f>SUM(#REF!)</f>
        <v>#REF!</v>
      </c>
      <c r="D92" s="5"/>
      <c r="E92" s="5"/>
      <c r="F92" s="5"/>
      <c r="G92" s="4"/>
    </row>
    <row r="93" spans="1:7" ht="67.5" x14ac:dyDescent="0.25">
      <c r="A93" s="7" t="s">
        <v>30</v>
      </c>
      <c r="B93" s="4" t="s">
        <v>28</v>
      </c>
      <c r="C93" s="5" t="e">
        <f>SUM(#REF!)</f>
        <v>#REF!</v>
      </c>
      <c r="D93" s="5"/>
      <c r="E93" s="5"/>
      <c r="F93" s="5"/>
      <c r="G93" s="4"/>
    </row>
    <row r="94" spans="1:7" ht="67.5" x14ac:dyDescent="0.25">
      <c r="A94" s="7" t="s">
        <v>31</v>
      </c>
      <c r="B94" s="4" t="s">
        <v>28</v>
      </c>
      <c r="C94" s="5" t="s">
        <v>11</v>
      </c>
      <c r="D94" s="5"/>
      <c r="E94" s="5"/>
      <c r="F94" s="5"/>
      <c r="G94" s="4"/>
    </row>
    <row r="95" spans="1:7" ht="67.5" x14ac:dyDescent="0.25">
      <c r="A95" s="7" t="s">
        <v>32</v>
      </c>
      <c r="B95" s="4" t="s">
        <v>28</v>
      </c>
      <c r="C95" s="5" t="s">
        <v>33</v>
      </c>
      <c r="D95" s="5"/>
      <c r="E95" s="5"/>
      <c r="F95" s="5"/>
      <c r="G95" s="4"/>
    </row>
    <row r="96" spans="1:7" ht="67.5" x14ac:dyDescent="0.25">
      <c r="A96" s="7" t="s">
        <v>34</v>
      </c>
      <c r="B96" s="4" t="s">
        <v>28</v>
      </c>
      <c r="C96" s="5" t="e">
        <f>SUM(#REF!)</f>
        <v>#REF!</v>
      </c>
      <c r="D96" s="5"/>
      <c r="E96" s="5"/>
      <c r="F96" s="5"/>
      <c r="G96" s="4"/>
    </row>
    <row r="97" spans="1:7" ht="67.5" x14ac:dyDescent="0.25">
      <c r="A97" s="7" t="s">
        <v>35</v>
      </c>
      <c r="B97" s="4" t="s">
        <v>28</v>
      </c>
      <c r="C97" s="5" t="e">
        <f>SUM(#REF!)</f>
        <v>#REF!</v>
      </c>
      <c r="D97" s="5"/>
      <c r="E97" s="5"/>
      <c r="F97" s="5"/>
      <c r="G97" s="4"/>
    </row>
    <row r="98" spans="1:7" ht="67.5" x14ac:dyDescent="0.25">
      <c r="A98" s="7" t="s">
        <v>36</v>
      </c>
      <c r="B98" s="4" t="s">
        <v>28</v>
      </c>
      <c r="C98" s="5" t="s">
        <v>33</v>
      </c>
      <c r="D98" s="5"/>
      <c r="E98" s="5"/>
      <c r="F98" s="5"/>
      <c r="G98" s="4"/>
    </row>
    <row r="99" spans="1:7" ht="67.5" x14ac:dyDescent="0.25">
      <c r="A99" s="7" t="s">
        <v>37</v>
      </c>
      <c r="B99" s="4" t="s">
        <v>28</v>
      </c>
      <c r="C99" s="5">
        <f>SUM(C100:C116)</f>
        <v>1.0339584389254941</v>
      </c>
      <c r="D99" s="5"/>
      <c r="E99" s="5"/>
      <c r="F99" s="5"/>
      <c r="G99" s="4"/>
    </row>
    <row r="100" spans="1:7" x14ac:dyDescent="0.25">
      <c r="A100" s="7" t="s">
        <v>45</v>
      </c>
      <c r="B100" s="4" t="s">
        <v>116</v>
      </c>
      <c r="C100" s="5">
        <f t="shared" ref="C100" si="7">F100/1973</f>
        <v>1.0339584389254941</v>
      </c>
      <c r="D100" s="5">
        <v>40</v>
      </c>
      <c r="E100" s="5">
        <v>51</v>
      </c>
      <c r="F100" s="5">
        <f t="shared" si="5"/>
        <v>2040</v>
      </c>
      <c r="G100" s="5"/>
    </row>
    <row r="101" spans="1:7" x14ac:dyDescent="0.25">
      <c r="A101" s="55" t="s">
        <v>117</v>
      </c>
      <c r="B101" s="4" t="s">
        <v>106</v>
      </c>
      <c r="C101" s="5"/>
      <c r="D101" s="5">
        <v>40</v>
      </c>
      <c r="E101" s="5">
        <v>51</v>
      </c>
      <c r="F101" s="5">
        <f t="shared" si="5"/>
        <v>2040</v>
      </c>
      <c r="G101" s="5"/>
    </row>
    <row r="102" spans="1:7" x14ac:dyDescent="0.25">
      <c r="A102" s="55"/>
      <c r="B102" s="4" t="s">
        <v>99</v>
      </c>
      <c r="C102" s="5"/>
      <c r="D102" s="5">
        <v>40</v>
      </c>
      <c r="E102" s="5">
        <v>51</v>
      </c>
      <c r="F102" s="5">
        <f t="shared" si="5"/>
        <v>2040</v>
      </c>
      <c r="G102" s="5"/>
    </row>
    <row r="103" spans="1:7" x14ac:dyDescent="0.25">
      <c r="A103" s="55"/>
      <c r="B103" s="4" t="s">
        <v>62</v>
      </c>
      <c r="C103" s="5"/>
      <c r="D103" s="5">
        <v>20</v>
      </c>
      <c r="E103" s="5">
        <v>51</v>
      </c>
      <c r="F103" s="5">
        <f t="shared" si="5"/>
        <v>1020</v>
      </c>
      <c r="G103" s="5"/>
    </row>
    <row r="104" spans="1:7" ht="33" x14ac:dyDescent="0.25">
      <c r="A104" s="7" t="s">
        <v>118</v>
      </c>
      <c r="B104" s="4" t="s">
        <v>62</v>
      </c>
      <c r="C104" s="5"/>
      <c r="D104" s="5">
        <v>20</v>
      </c>
      <c r="E104" s="5">
        <v>51</v>
      </c>
      <c r="F104" s="5">
        <f t="shared" si="5"/>
        <v>1020</v>
      </c>
      <c r="G104" s="5"/>
    </row>
    <row r="105" spans="1:7" x14ac:dyDescent="0.25">
      <c r="A105" s="7" t="s">
        <v>87</v>
      </c>
      <c r="B105" s="4" t="s">
        <v>83</v>
      </c>
      <c r="C105" s="5"/>
      <c r="D105" s="5">
        <v>40</v>
      </c>
      <c r="E105" s="5">
        <v>51</v>
      </c>
      <c r="F105" s="5">
        <f t="shared" si="5"/>
        <v>2040</v>
      </c>
      <c r="G105" s="5"/>
    </row>
    <row r="106" spans="1:7" ht="22.5" x14ac:dyDescent="0.25">
      <c r="A106" s="7" t="s">
        <v>119</v>
      </c>
      <c r="B106" s="4" t="s">
        <v>104</v>
      </c>
      <c r="C106" s="5"/>
      <c r="D106" s="5">
        <v>40</v>
      </c>
      <c r="E106" s="5">
        <v>51</v>
      </c>
      <c r="F106" s="5">
        <f t="shared" si="5"/>
        <v>2040</v>
      </c>
      <c r="G106" s="5"/>
    </row>
    <row r="107" spans="1:7" x14ac:dyDescent="0.25">
      <c r="A107" s="7" t="s">
        <v>130</v>
      </c>
      <c r="B107" s="4" t="s">
        <v>120</v>
      </c>
      <c r="C107" s="5"/>
      <c r="D107" s="5">
        <v>6.03</v>
      </c>
      <c r="E107" s="5">
        <v>214</v>
      </c>
      <c r="F107" s="5">
        <f t="shared" si="5"/>
        <v>1290.42</v>
      </c>
      <c r="G107" s="5"/>
    </row>
    <row r="108" spans="1:7" x14ac:dyDescent="0.25">
      <c r="A108" s="7" t="s">
        <v>130</v>
      </c>
      <c r="B108" s="4" t="s">
        <v>120</v>
      </c>
      <c r="C108" s="5"/>
      <c r="D108" s="5">
        <v>6.03</v>
      </c>
      <c r="E108" s="5">
        <v>214</v>
      </c>
      <c r="F108" s="5">
        <f t="shared" si="5"/>
        <v>1290.42</v>
      </c>
      <c r="G108" s="5"/>
    </row>
    <row r="109" spans="1:7" x14ac:dyDescent="0.25">
      <c r="A109" s="7" t="s">
        <v>130</v>
      </c>
      <c r="B109" s="4" t="s">
        <v>123</v>
      </c>
      <c r="C109" s="5"/>
      <c r="D109" s="5">
        <v>6.03</v>
      </c>
      <c r="E109" s="5">
        <v>214</v>
      </c>
      <c r="F109" s="5">
        <f t="shared" si="5"/>
        <v>1290.42</v>
      </c>
      <c r="G109" s="5"/>
    </row>
    <row r="110" spans="1:7" x14ac:dyDescent="0.25">
      <c r="A110" s="7" t="s">
        <v>131</v>
      </c>
      <c r="B110" s="4" t="s">
        <v>124</v>
      </c>
      <c r="C110" s="5"/>
      <c r="D110" s="5">
        <v>5.46</v>
      </c>
      <c r="E110" s="5">
        <v>365</v>
      </c>
      <c r="F110" s="5">
        <f t="shared" si="5"/>
        <v>1992.9</v>
      </c>
      <c r="G110" s="5"/>
    </row>
    <row r="111" spans="1:7" x14ac:dyDescent="0.25">
      <c r="A111" s="7" t="s">
        <v>119</v>
      </c>
      <c r="B111" s="4" t="s">
        <v>125</v>
      </c>
      <c r="C111" s="5"/>
      <c r="D111" s="5">
        <v>40</v>
      </c>
      <c r="E111" s="5">
        <v>51</v>
      </c>
      <c r="F111" s="5">
        <f t="shared" si="5"/>
        <v>2040</v>
      </c>
      <c r="G111" s="5"/>
    </row>
    <row r="112" spans="1:7" x14ac:dyDescent="0.25">
      <c r="A112" s="7" t="s">
        <v>42</v>
      </c>
      <c r="B112" s="4"/>
      <c r="C112" s="5"/>
      <c r="D112" s="5"/>
      <c r="E112" s="5"/>
      <c r="F112" s="5"/>
      <c r="G112" s="5"/>
    </row>
    <row r="113" spans="1:7" ht="22.5" x14ac:dyDescent="0.25">
      <c r="A113" s="7" t="s">
        <v>46</v>
      </c>
      <c r="B113" s="4"/>
      <c r="C113" s="5">
        <f t="shared" ref="C113:C116" si="8">F113/1973</f>
        <v>0</v>
      </c>
      <c r="D113" s="5"/>
      <c r="E113" s="5"/>
      <c r="F113" s="5"/>
      <c r="G113" s="5"/>
    </row>
    <row r="114" spans="1:7" ht="22.5" x14ac:dyDescent="0.25">
      <c r="A114" s="7" t="s">
        <v>49</v>
      </c>
      <c r="B114" s="4"/>
      <c r="C114" s="5">
        <f t="shared" si="8"/>
        <v>0</v>
      </c>
      <c r="D114" s="5"/>
      <c r="E114" s="5"/>
      <c r="F114" s="5"/>
      <c r="G114" s="5"/>
    </row>
    <row r="115" spans="1:7" ht="22.5" x14ac:dyDescent="0.25">
      <c r="A115" s="7" t="s">
        <v>47</v>
      </c>
      <c r="B115" s="4"/>
      <c r="C115" s="5">
        <f t="shared" si="8"/>
        <v>0</v>
      </c>
      <c r="D115" s="5"/>
      <c r="E115" s="5"/>
      <c r="F115" s="5"/>
      <c r="G115" s="5"/>
    </row>
    <row r="116" spans="1:7" ht="23.25" thickBot="1" x14ac:dyDescent="0.3">
      <c r="A116" s="28" t="s">
        <v>48</v>
      </c>
      <c r="B116" s="14"/>
      <c r="C116" s="19">
        <f t="shared" si="8"/>
        <v>0</v>
      </c>
      <c r="D116" s="19"/>
      <c r="E116" s="19"/>
      <c r="F116" s="5"/>
      <c r="G116" s="5"/>
    </row>
    <row r="117" spans="1:7" x14ac:dyDescent="0.25">
      <c r="A117" s="32" t="s">
        <v>56</v>
      </c>
      <c r="B117" s="33" t="s">
        <v>126</v>
      </c>
      <c r="C117" s="21"/>
      <c r="D117" s="21"/>
      <c r="E117" s="21"/>
      <c r="F117" s="22"/>
    </row>
    <row r="118" spans="1:7" x14ac:dyDescent="0.25">
      <c r="A118" s="47"/>
      <c r="B118" s="48" t="s">
        <v>121</v>
      </c>
      <c r="C118" s="49"/>
      <c r="D118" s="49"/>
      <c r="E118" s="49"/>
      <c r="F118" s="50"/>
    </row>
    <row r="119" spans="1:7" x14ac:dyDescent="0.25">
      <c r="A119" s="47"/>
      <c r="B119" s="48" t="s">
        <v>110</v>
      </c>
      <c r="C119" s="49"/>
      <c r="D119" s="49"/>
      <c r="E119" s="49"/>
      <c r="F119" s="50"/>
    </row>
    <row r="120" spans="1:7" x14ac:dyDescent="0.25">
      <c r="A120" s="47"/>
      <c r="B120" s="48" t="s">
        <v>98</v>
      </c>
      <c r="C120" s="49"/>
      <c r="D120" s="49"/>
      <c r="E120" s="49"/>
      <c r="F120" s="50"/>
    </row>
    <row r="121" spans="1:7" x14ac:dyDescent="0.25">
      <c r="A121" s="47"/>
      <c r="B121" s="48" t="s">
        <v>79</v>
      </c>
      <c r="C121" s="49"/>
      <c r="D121" s="49"/>
      <c r="E121" s="49"/>
      <c r="F121" s="50"/>
    </row>
    <row r="122" spans="1:7" ht="22.5" x14ac:dyDescent="0.25">
      <c r="A122" s="37"/>
      <c r="B122" s="4" t="s">
        <v>113</v>
      </c>
      <c r="C122" s="5"/>
      <c r="D122" s="5"/>
      <c r="E122" s="5"/>
      <c r="F122" s="24"/>
    </row>
    <row r="123" spans="1:7" x14ac:dyDescent="0.25">
      <c r="A123" s="34"/>
      <c r="B123" s="4" t="s">
        <v>127</v>
      </c>
      <c r="C123" s="5"/>
      <c r="D123" s="5"/>
      <c r="E123" s="5"/>
      <c r="F123" s="24"/>
    </row>
    <row r="124" spans="1:7" x14ac:dyDescent="0.25">
      <c r="A124" s="34"/>
      <c r="B124" s="4" t="s">
        <v>109</v>
      </c>
      <c r="C124" s="5"/>
      <c r="D124" s="5"/>
      <c r="E124" s="5"/>
      <c r="F124" s="24"/>
    </row>
    <row r="125" spans="1:7" ht="15.75" thickBot="1" x14ac:dyDescent="0.3">
      <c r="A125" s="35"/>
      <c r="B125" s="36" t="s">
        <v>128</v>
      </c>
      <c r="C125" s="26"/>
      <c r="D125" s="26"/>
      <c r="E125" s="26"/>
      <c r="F125" s="27"/>
    </row>
  </sheetData>
  <autoFilter ref="B1:B183"/>
  <mergeCells count="10">
    <mergeCell ref="A74:A76"/>
    <mergeCell ref="A101:A103"/>
    <mergeCell ref="A2:F2"/>
    <mergeCell ref="A6:A10"/>
    <mergeCell ref="A17:A21"/>
    <mergeCell ref="D1:F1"/>
    <mergeCell ref="A62:A64"/>
    <mergeCell ref="A52:A56"/>
    <mergeCell ref="A58:A59"/>
    <mergeCell ref="A65:A66"/>
  </mergeCells>
  <pageMargins left="0.7" right="0.7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Анатольевич Алешин</dc:creator>
  <cp:lastModifiedBy>Светлана Николаевна ГУТЧЕНКО</cp:lastModifiedBy>
  <cp:lastPrinted>2018-07-31T16:47:35Z</cp:lastPrinted>
  <dcterms:created xsi:type="dcterms:W3CDTF">2018-07-04T10:04:02Z</dcterms:created>
  <dcterms:modified xsi:type="dcterms:W3CDTF">2018-07-31T17:12:34Z</dcterms:modified>
</cp:coreProperties>
</file>