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1075" windowHeight="82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8" i="1" l="1"/>
  <c r="F13" i="1"/>
  <c r="F12" i="1"/>
  <c r="F11" i="1"/>
  <c r="F10" i="1"/>
  <c r="F9" i="1"/>
  <c r="F8" i="1"/>
  <c r="F7" i="1"/>
  <c r="D13" i="1"/>
  <c r="D12" i="1"/>
  <c r="D11" i="1"/>
  <c r="D10" i="1"/>
  <c r="D9" i="1"/>
  <c r="D7" i="1"/>
  <c r="G7" i="1"/>
  <c r="H13" i="1"/>
  <c r="H12" i="1"/>
  <c r="H11" i="1"/>
  <c r="H10" i="1"/>
  <c r="H9" i="1"/>
  <c r="H8" i="1"/>
  <c r="H7" i="1"/>
  <c r="G13" i="1"/>
  <c r="G12" i="1"/>
  <c r="G11" i="1"/>
  <c r="G10" i="1"/>
  <c r="G9" i="1"/>
  <c r="G8" i="1"/>
  <c r="H15" i="1" l="1"/>
  <c r="D15" i="1"/>
  <c r="G15" i="1"/>
  <c r="F15" i="1"/>
  <c r="B17" i="1" l="1"/>
</calcChain>
</file>

<file path=xl/sharedStrings.xml><?xml version="1.0" encoding="utf-8"?>
<sst xmlns="http://schemas.openxmlformats.org/spreadsheetml/2006/main" count="22" uniqueCount="22">
  <si>
    <t>Наименование государственного органа</t>
  </si>
  <si>
    <t>Изб ком ЛО</t>
  </si>
  <si>
    <t>Итого</t>
  </si>
  <si>
    <t>Кол-во лицензий  SAP PROFESSIONAL User (стоимость 1 лицензии - 376992,0 руб.)</t>
  </si>
  <si>
    <t>Кол-во лицензий  SAP DEVELOPER User (стоимость 1 лицензии - 906,860 руб.)</t>
  </si>
  <si>
    <t>Сумма затрат на покупку лицензий, руб.</t>
  </si>
  <si>
    <t>Всего</t>
  </si>
  <si>
    <t xml:space="preserve">Доп.штат.числ. </t>
  </si>
  <si>
    <t xml:space="preserve">          2 шт.ед. "консультант"</t>
  </si>
  <si>
    <t>Сумма затрат на покупку лицензий, руб. (стоимость лицензии * 182 000 руб. на обучение)</t>
  </si>
  <si>
    <t>Приложение к финансово-экономическому обоснованию</t>
  </si>
  <si>
    <r>
      <t>Сумма затрат на увеличение мощности серверного обеспечения</t>
    </r>
    <r>
      <rPr>
        <b/>
        <sz val="11"/>
        <color rgb="FFFF0000"/>
        <rFont val="Calibri"/>
        <family val="2"/>
        <charset val="204"/>
        <scheme val="minor"/>
      </rPr>
      <t xml:space="preserve"> </t>
    </r>
  </si>
  <si>
    <t xml:space="preserve">ЗакС ЛО </t>
  </si>
  <si>
    <t xml:space="preserve">КСП ЛО </t>
  </si>
  <si>
    <t xml:space="preserve">Уп по пр.чел. ЛО </t>
  </si>
  <si>
    <t xml:space="preserve">Уп по пр.реб. ЛО </t>
  </si>
  <si>
    <t xml:space="preserve">Уп по з.пр.пред. ЛО </t>
  </si>
  <si>
    <t>Сумма затрат на подключение к федеральному компоненту  (гр.3+гр.4)*13000 руб.</t>
  </si>
  <si>
    <t>Сумма затрат на защиту информации в ИСУ ГМС (гр.3+гр.4)*28000 руб.</t>
  </si>
  <si>
    <t>Работы по развитию, руб.</t>
  </si>
  <si>
    <t>Расчет затрат на создание информационной системы  посредством развития ИСУ ГМС</t>
  </si>
  <si>
    <t xml:space="preserve">Аппарат Губ. и Пр. ЛО совместно с Ком.связи и инф. ЛО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</si>
</sst>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0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right" wrapText="1"/>
    </xf>
    <xf numFmtId="0" fontId="4" fillId="0" borderId="0" xfId="0" applyFont="1"/>
    <xf numFmtId="0" fontId="0" fillId="0" borderId="2" xfId="0" applyBorder="1" applyAlignment="1">
      <alignment horizontal="center"/>
    </xf>
    <xf numFmtId="0" fontId="5" fillId="0" borderId="1" xfId="0" applyFont="1" applyBorder="1"/>
    <xf numFmtId="0" fontId="3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A13" sqref="A13"/>
    </sheetView>
  </sheetViews>
  <sheetFormatPr defaultRowHeight="15" x14ac:dyDescent="0.25"/>
  <cols>
    <col min="1" max="1" width="20" customWidth="1"/>
    <col min="2" max="2" width="11" customWidth="1"/>
    <col min="3" max="4" width="14" customWidth="1"/>
    <col min="5" max="6" width="11.42578125" customWidth="1"/>
    <col min="7" max="7" width="17.5703125" customWidth="1"/>
    <col min="8" max="8" width="16.7109375" customWidth="1"/>
    <col min="9" max="9" width="12.85546875" customWidth="1"/>
    <col min="10" max="10" width="15.28515625" customWidth="1"/>
  </cols>
  <sheetData>
    <row r="1" spans="1:10" ht="17.25" customHeight="1" x14ac:dyDescent="0.3">
      <c r="F1" s="10" t="s">
        <v>10</v>
      </c>
    </row>
    <row r="2" spans="1:10" ht="26.25" customHeight="1" x14ac:dyDescent="0.25">
      <c r="A2" s="13" t="s">
        <v>20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38.2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0" ht="38.2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 s="2" customFormat="1" ht="150" x14ac:dyDescent="0.25">
      <c r="A5" s="3" t="s">
        <v>0</v>
      </c>
      <c r="B5" s="4" t="s">
        <v>19</v>
      </c>
      <c r="C5" s="4" t="s">
        <v>3</v>
      </c>
      <c r="D5" s="4" t="s">
        <v>5</v>
      </c>
      <c r="E5" s="4" t="s">
        <v>4</v>
      </c>
      <c r="F5" s="4" t="s">
        <v>9</v>
      </c>
      <c r="G5" s="4" t="s">
        <v>17</v>
      </c>
      <c r="H5" s="4" t="s">
        <v>18</v>
      </c>
      <c r="I5" s="4" t="s">
        <v>11</v>
      </c>
      <c r="J5" s="4" t="s">
        <v>7</v>
      </c>
    </row>
    <row r="6" spans="1:10" s="1" customFormat="1" x14ac:dyDescent="0.25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8">
        <v>10</v>
      </c>
    </row>
    <row r="7" spans="1:10" x14ac:dyDescent="0.25">
      <c r="A7" s="5" t="s">
        <v>12</v>
      </c>
      <c r="B7" s="5">
        <v>0</v>
      </c>
      <c r="C7" s="5">
        <v>4</v>
      </c>
      <c r="D7" s="5">
        <f t="shared" ref="D7:D13" si="0">376992*C7</f>
        <v>1507968</v>
      </c>
      <c r="E7" s="5">
        <v>0</v>
      </c>
      <c r="F7" s="5">
        <f t="shared" ref="F7:F13" si="1">888860*E7</f>
        <v>0</v>
      </c>
      <c r="G7" s="5">
        <f t="shared" ref="G7:G13" si="2">(C7+E7)*13000</f>
        <v>52000</v>
      </c>
      <c r="H7" s="5">
        <f t="shared" ref="H7:H13" si="3">(C7+E7)*28000</f>
        <v>112000</v>
      </c>
      <c r="I7" s="5">
        <v>0</v>
      </c>
      <c r="J7" s="5">
        <v>0</v>
      </c>
    </row>
    <row r="8" spans="1:10" x14ac:dyDescent="0.25">
      <c r="A8" s="5" t="s">
        <v>13</v>
      </c>
      <c r="B8" s="5">
        <v>0</v>
      </c>
      <c r="C8" s="5">
        <v>4</v>
      </c>
      <c r="D8" s="5">
        <f t="shared" si="0"/>
        <v>1507968</v>
      </c>
      <c r="E8" s="5">
        <v>0</v>
      </c>
      <c r="F8" s="5">
        <f t="shared" si="1"/>
        <v>0</v>
      </c>
      <c r="G8" s="5">
        <f t="shared" si="2"/>
        <v>52000</v>
      </c>
      <c r="H8" s="5">
        <f t="shared" si="3"/>
        <v>112000</v>
      </c>
      <c r="I8" s="5">
        <v>0</v>
      </c>
      <c r="J8" s="5">
        <v>0</v>
      </c>
    </row>
    <row r="9" spans="1:10" x14ac:dyDescent="0.25">
      <c r="A9" s="5" t="s">
        <v>1</v>
      </c>
      <c r="B9" s="5">
        <v>0</v>
      </c>
      <c r="C9" s="5">
        <v>4</v>
      </c>
      <c r="D9" s="5">
        <f t="shared" si="0"/>
        <v>1507968</v>
      </c>
      <c r="E9" s="5">
        <v>0</v>
      </c>
      <c r="F9" s="5">
        <f t="shared" si="1"/>
        <v>0</v>
      </c>
      <c r="G9" s="5">
        <f t="shared" si="2"/>
        <v>52000</v>
      </c>
      <c r="H9" s="5">
        <f t="shared" si="3"/>
        <v>112000</v>
      </c>
      <c r="I9" s="5">
        <v>0</v>
      </c>
      <c r="J9" s="5">
        <v>0</v>
      </c>
    </row>
    <row r="10" spans="1:10" x14ac:dyDescent="0.25">
      <c r="A10" s="5" t="s">
        <v>14</v>
      </c>
      <c r="B10" s="5">
        <v>0</v>
      </c>
      <c r="C10" s="5">
        <v>1</v>
      </c>
      <c r="D10" s="5">
        <f t="shared" si="0"/>
        <v>376992</v>
      </c>
      <c r="E10" s="5">
        <v>0</v>
      </c>
      <c r="F10" s="5">
        <f t="shared" si="1"/>
        <v>0</v>
      </c>
      <c r="G10" s="5">
        <f t="shared" si="2"/>
        <v>13000</v>
      </c>
      <c r="H10" s="5">
        <f t="shared" si="3"/>
        <v>28000</v>
      </c>
      <c r="I10" s="5">
        <v>0</v>
      </c>
      <c r="J10" s="5">
        <v>0</v>
      </c>
    </row>
    <row r="11" spans="1:10" x14ac:dyDescent="0.25">
      <c r="A11" s="5" t="s">
        <v>15</v>
      </c>
      <c r="B11" s="5">
        <v>0</v>
      </c>
      <c r="C11" s="5">
        <v>1</v>
      </c>
      <c r="D11" s="5">
        <f t="shared" si="0"/>
        <v>376992</v>
      </c>
      <c r="E11" s="5">
        <v>0</v>
      </c>
      <c r="F11" s="5">
        <f t="shared" si="1"/>
        <v>0</v>
      </c>
      <c r="G11" s="5">
        <f t="shared" si="2"/>
        <v>13000</v>
      </c>
      <c r="H11" s="5">
        <f t="shared" si="3"/>
        <v>28000</v>
      </c>
      <c r="I11" s="5">
        <v>0</v>
      </c>
      <c r="J11" s="5">
        <v>0</v>
      </c>
    </row>
    <row r="12" spans="1:10" x14ac:dyDescent="0.25">
      <c r="A12" s="5" t="s">
        <v>16</v>
      </c>
      <c r="B12" s="5">
        <v>0</v>
      </c>
      <c r="C12" s="5">
        <v>1</v>
      </c>
      <c r="D12" s="5">
        <f t="shared" si="0"/>
        <v>376992</v>
      </c>
      <c r="E12" s="5">
        <v>0</v>
      </c>
      <c r="F12" s="5">
        <f t="shared" si="1"/>
        <v>0</v>
      </c>
      <c r="G12" s="5">
        <f t="shared" si="2"/>
        <v>13000</v>
      </c>
      <c r="H12" s="5">
        <f t="shared" si="3"/>
        <v>28000</v>
      </c>
      <c r="I12" s="5">
        <v>0</v>
      </c>
      <c r="J12" s="5">
        <v>0</v>
      </c>
    </row>
    <row r="13" spans="1:10" ht="65.25" customHeight="1" x14ac:dyDescent="0.25">
      <c r="A13" s="15" t="s">
        <v>21</v>
      </c>
      <c r="B13" s="5">
        <v>9000000</v>
      </c>
      <c r="C13" s="5">
        <v>1</v>
      </c>
      <c r="D13" s="5">
        <f t="shared" si="0"/>
        <v>376992</v>
      </c>
      <c r="E13" s="5">
        <v>1</v>
      </c>
      <c r="F13" s="5">
        <f t="shared" si="1"/>
        <v>888860</v>
      </c>
      <c r="G13" s="5">
        <f t="shared" si="2"/>
        <v>26000</v>
      </c>
      <c r="H13" s="5">
        <f t="shared" si="3"/>
        <v>56000</v>
      </c>
      <c r="I13" s="5">
        <v>0</v>
      </c>
      <c r="J13" s="9" t="s">
        <v>8</v>
      </c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5" t="s">
        <v>2</v>
      </c>
      <c r="B15" s="5">
        <v>9000000</v>
      </c>
      <c r="C15" s="6"/>
      <c r="D15" s="5">
        <f>(D7+D8+D9+D10+D11+D12+D13)*52%+(D7+D8+D9+D10+D11+D12+D13)*52%*18%</f>
        <v>3701156.6591999996</v>
      </c>
      <c r="E15" s="5"/>
      <c r="F15" s="5">
        <f>(F7+F8+F9+F10+F11+F12+F13)*52%+(F7+F8+F9+F10+F11+F12+F13)*52%*18%</f>
        <v>545404.49600000004</v>
      </c>
      <c r="G15" s="5">
        <f>G7+G8+G9+G10+G11+G12+G13</f>
        <v>221000</v>
      </c>
      <c r="H15" s="5">
        <f>H7+H8+H9+H10+H11+H12+H13</f>
        <v>476000</v>
      </c>
      <c r="I15" s="5">
        <v>0</v>
      </c>
      <c r="J15" s="5">
        <v>2681128.6</v>
      </c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15.75" x14ac:dyDescent="0.25">
      <c r="A17" s="7" t="s">
        <v>6</v>
      </c>
      <c r="B17" s="12">
        <f>B15+D15+F15+G15+H15+J15</f>
        <v>16624689.755199999</v>
      </c>
      <c r="C17" s="5"/>
      <c r="D17" s="5"/>
      <c r="E17" s="5"/>
      <c r="F17" s="5"/>
      <c r="G17" s="5"/>
      <c r="H17" s="5"/>
      <c r="I17" s="5"/>
      <c r="J17" s="5"/>
    </row>
    <row r="18" spans="1:10" ht="9" customHeight="1" x14ac:dyDescent="0.25"/>
    <row r="19" spans="1:10" ht="9" customHeight="1" x14ac:dyDescent="0.25"/>
    <row r="20" spans="1:10" ht="9" customHeight="1" x14ac:dyDescent="0.25"/>
    <row r="21" spans="1:10" ht="9" customHeight="1" x14ac:dyDescent="0.25"/>
    <row r="22" spans="1:10" ht="9" customHeight="1" x14ac:dyDescent="0.25"/>
    <row r="23" spans="1:10" ht="9" customHeight="1" x14ac:dyDescent="0.25"/>
    <row r="24" spans="1:10" ht="9" customHeight="1" x14ac:dyDescent="0.25"/>
    <row r="25" spans="1:10" ht="9" customHeight="1" x14ac:dyDescent="0.25"/>
    <row r="26" spans="1:10" ht="9" customHeight="1" x14ac:dyDescent="0.25"/>
    <row r="27" spans="1:10" ht="9" customHeight="1" x14ac:dyDescent="0.25"/>
    <row r="28" spans="1:10" ht="9" customHeight="1" x14ac:dyDescent="0.25"/>
    <row r="29" spans="1:10" ht="9" customHeight="1" x14ac:dyDescent="0.25"/>
    <row r="30" spans="1:10" ht="9" customHeight="1" x14ac:dyDescent="0.25"/>
    <row r="31" spans="1:10" ht="9" customHeight="1" x14ac:dyDescent="0.25"/>
    <row r="32" spans="1:10" ht="9" customHeight="1" x14ac:dyDescent="0.25"/>
    <row r="33" spans="1:11" ht="9" customHeight="1" x14ac:dyDescent="0.25"/>
    <row r="34" spans="1:11" ht="15" customHeight="1" x14ac:dyDescent="0.25"/>
    <row r="35" spans="1:11" ht="21" customHeight="1" x14ac:dyDescent="0.25"/>
    <row r="37" spans="1:11" s="2" customFormat="1" x14ac:dyDescent="0.25">
      <c r="A37"/>
      <c r="B37"/>
      <c r="C37"/>
      <c r="D37"/>
      <c r="E37"/>
      <c r="F37"/>
      <c r="G37"/>
      <c r="H37"/>
      <c r="I37"/>
      <c r="J37"/>
      <c r="K37"/>
    </row>
  </sheetData>
  <mergeCells count="1">
    <mergeCell ref="A2:J3"/>
  </mergeCells>
  <pageMargins left="0" right="0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Михайловна Доронина</dc:creator>
  <cp:lastModifiedBy>Ольга Михайловна Доронина</cp:lastModifiedBy>
  <cp:lastPrinted>2018-03-12T11:05:06Z</cp:lastPrinted>
  <dcterms:created xsi:type="dcterms:W3CDTF">2018-03-02T14:09:45Z</dcterms:created>
  <dcterms:modified xsi:type="dcterms:W3CDTF">2018-05-23T10:48:20Z</dcterms:modified>
</cp:coreProperties>
</file>