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6" yWindow="372" windowWidth="15456" windowHeight="10200"/>
  </bookViews>
  <sheets>
    <sheet name="2017 год" sheetId="3" r:id="rId1"/>
    <sheet name="Лист1" sheetId="4" r:id="rId2"/>
  </sheets>
  <definedNames>
    <definedName name="_xlnm._FilterDatabase" localSheetId="0" hidden="1">'2017 год'!$A$6:$H$7</definedName>
    <definedName name="APPT" localSheetId="0">'2017 год'!#REF!</definedName>
    <definedName name="FIO" localSheetId="0">'2017 год'!#REF!</definedName>
    <definedName name="SIGN" localSheetId="0">'2017 год'!#REF!</definedName>
    <definedName name="_xlnm.Print_Titles" localSheetId="0">'2017 год'!$6:$6</definedName>
  </definedNames>
  <calcPr calcId="145621"/>
</workbook>
</file>

<file path=xl/calcChain.xml><?xml version="1.0" encoding="utf-8"?>
<calcChain xmlns="http://schemas.openxmlformats.org/spreadsheetml/2006/main">
  <c r="F7" i="3" l="1"/>
  <c r="F85" i="3"/>
  <c r="G84" i="3" l="1"/>
  <c r="G83" i="3"/>
  <c r="G82" i="3"/>
  <c r="G80" i="3"/>
  <c r="G78" i="3"/>
  <c r="G77" i="3"/>
  <c r="G75" i="3"/>
  <c r="G74" i="3"/>
  <c r="G73" i="3"/>
  <c r="G71" i="3"/>
  <c r="G70" i="3"/>
  <c r="G69" i="3"/>
  <c r="G68" i="3"/>
  <c r="G67" i="3"/>
  <c r="G63" i="3"/>
  <c r="G62" i="3"/>
  <c r="G61" i="3"/>
  <c r="G60" i="3"/>
  <c r="G57" i="3"/>
  <c r="G56" i="3"/>
  <c r="G55" i="3"/>
  <c r="G53" i="3"/>
  <c r="G52" i="3"/>
  <c r="G51" i="3"/>
  <c r="G50" i="3"/>
  <c r="G49" i="3"/>
  <c r="G48" i="3"/>
  <c r="G47" i="3"/>
  <c r="G46" i="3"/>
  <c r="G44" i="3"/>
  <c r="G43" i="3"/>
  <c r="G42" i="3"/>
  <c r="G40" i="3"/>
  <c r="G39" i="3"/>
  <c r="G38" i="3"/>
  <c r="G37" i="3"/>
  <c r="G36" i="3"/>
  <c r="G34" i="3"/>
  <c r="G33" i="3"/>
  <c r="G32" i="3"/>
  <c r="G31" i="3"/>
  <c r="G30" i="3"/>
  <c r="G29" i="3"/>
  <c r="G28" i="3"/>
  <c r="G27" i="3"/>
  <c r="G26" i="3"/>
  <c r="G25" i="3"/>
  <c r="G23" i="3"/>
  <c r="G22" i="3"/>
  <c r="G21" i="3"/>
  <c r="G19" i="3"/>
  <c r="G17" i="3"/>
  <c r="G16" i="3"/>
  <c r="G15" i="3"/>
  <c r="G14" i="3"/>
  <c r="G13" i="3"/>
  <c r="G12" i="3"/>
  <c r="G11" i="3"/>
  <c r="G10" i="3"/>
  <c r="G9" i="3"/>
  <c r="G8" i="3"/>
  <c r="D81" i="3"/>
  <c r="D79" i="3"/>
  <c r="D76" i="3"/>
  <c r="D72" i="3"/>
  <c r="D66" i="3"/>
  <c r="D65" i="3"/>
  <c r="G65" i="3" s="1"/>
  <c r="D64" i="3"/>
  <c r="G64" i="3" s="1"/>
  <c r="D59" i="3"/>
  <c r="G59" i="3" s="1"/>
  <c r="D54" i="3"/>
  <c r="D45" i="3"/>
  <c r="D41" i="3"/>
  <c r="D35" i="3"/>
  <c r="D24" i="3"/>
  <c r="D20" i="3"/>
  <c r="D7" i="3"/>
  <c r="D58" i="3" l="1"/>
  <c r="D85" i="3" s="1"/>
  <c r="F38" i="3"/>
  <c r="F5" i="4" l="1"/>
  <c r="F15" i="3"/>
  <c r="E7" i="3" l="1"/>
  <c r="G7" i="3" s="1"/>
  <c r="C7" i="3"/>
  <c r="F9" i="3"/>
  <c r="F10" i="3"/>
  <c r="F11" i="3"/>
  <c r="F12" i="3"/>
  <c r="F13" i="3"/>
  <c r="F16" i="3"/>
  <c r="F17" i="3"/>
  <c r="F19" i="3"/>
  <c r="F21" i="3"/>
  <c r="F22" i="3"/>
  <c r="F23" i="3"/>
  <c r="F25" i="3"/>
  <c r="F26" i="3"/>
  <c r="F27" i="3"/>
  <c r="F28" i="3"/>
  <c r="F29" i="3"/>
  <c r="F30" i="3"/>
  <c r="F31" i="3"/>
  <c r="F32" i="3"/>
  <c r="F33" i="3"/>
  <c r="F34" i="3"/>
  <c r="F36" i="3"/>
  <c r="F37" i="3"/>
  <c r="F39" i="3"/>
  <c r="F40" i="3"/>
  <c r="F42" i="3"/>
  <c r="F43" i="3"/>
  <c r="F44" i="3"/>
  <c r="F46" i="3"/>
  <c r="F47" i="3"/>
  <c r="F48" i="3"/>
  <c r="F49" i="3"/>
  <c r="F50" i="3"/>
  <c r="F51" i="3"/>
  <c r="F52" i="3"/>
  <c r="F53" i="3"/>
  <c r="F55" i="3"/>
  <c r="F56" i="3"/>
  <c r="F57" i="3"/>
  <c r="F59" i="3"/>
  <c r="F60" i="3"/>
  <c r="F61" i="3"/>
  <c r="F62" i="3"/>
  <c r="F63" i="3"/>
  <c r="F64" i="3"/>
  <c r="F65" i="3"/>
  <c r="F67" i="3"/>
  <c r="F68" i="3"/>
  <c r="F69" i="3"/>
  <c r="F70" i="3"/>
  <c r="F71" i="3"/>
  <c r="F73" i="3"/>
  <c r="F74" i="3"/>
  <c r="F75" i="3"/>
  <c r="F77" i="3"/>
  <c r="F78" i="3"/>
  <c r="F80" i="3"/>
  <c r="F82" i="3"/>
  <c r="F83" i="3"/>
  <c r="F84" i="3"/>
  <c r="F8" i="3"/>
  <c r="E81" i="3"/>
  <c r="G81" i="3" s="1"/>
  <c r="E79" i="3"/>
  <c r="G79" i="3" s="1"/>
  <c r="E76" i="3"/>
  <c r="G76" i="3" s="1"/>
  <c r="E72" i="3"/>
  <c r="G72" i="3" s="1"/>
  <c r="E66" i="3"/>
  <c r="G66" i="3" s="1"/>
  <c r="E58" i="3"/>
  <c r="G58" i="3" s="1"/>
  <c r="E54" i="3"/>
  <c r="G54" i="3" s="1"/>
  <c r="E45" i="3"/>
  <c r="G45" i="3" s="1"/>
  <c r="E41" i="3"/>
  <c r="G41" i="3" s="1"/>
  <c r="E35" i="3"/>
  <c r="G35" i="3" s="1"/>
  <c r="E24" i="3"/>
  <c r="G24" i="3" s="1"/>
  <c r="E20" i="3"/>
  <c r="G20" i="3" s="1"/>
  <c r="E18" i="3"/>
  <c r="G18" i="3" s="1"/>
  <c r="E85" i="3" l="1"/>
  <c r="G85" i="3" s="1"/>
  <c r="C81" i="3"/>
  <c r="F81" i="3" s="1"/>
  <c r="C79" i="3"/>
  <c r="F79" i="3" s="1"/>
  <c r="C76" i="3"/>
  <c r="F76" i="3" s="1"/>
  <c r="C72" i="3"/>
  <c r="F72" i="3" s="1"/>
  <c r="C66" i="3"/>
  <c r="F66" i="3" s="1"/>
  <c r="C58" i="3"/>
  <c r="F58" i="3" s="1"/>
  <c r="C54" i="3"/>
  <c r="F54" i="3" s="1"/>
  <c r="C45" i="3"/>
  <c r="F45" i="3" s="1"/>
  <c r="C41" i="3"/>
  <c r="F41" i="3" s="1"/>
  <c r="C35" i="3"/>
  <c r="F35" i="3" s="1"/>
  <c r="C24" i="3"/>
  <c r="F24" i="3" s="1"/>
  <c r="C20" i="3"/>
  <c r="F20" i="3" s="1"/>
  <c r="C18" i="3"/>
  <c r="F18" i="3" l="1"/>
  <c r="C85" i="3"/>
</calcChain>
</file>

<file path=xl/sharedStrings.xml><?xml version="1.0" encoding="utf-8"?>
<sst xmlns="http://schemas.openxmlformats.org/spreadsheetml/2006/main" count="327" uniqueCount="226">
  <si>
    <t>тыс. руб.</t>
  </si>
  <si>
    <t>0100</t>
  </si>
  <si>
    <t>ОБЩЕГОСУДАРСТВЕННЫЕ ВОПРОСЫ</t>
  </si>
  <si>
    <t>0102</t>
  </si>
  <si>
    <t>Функционирование высшего должностного лица субъекта Российской Федерации и муниципального образования</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</si>
  <si>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</si>
  <si>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</si>
  <si>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</si>
  <si>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</si>
  <si>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</si>
  <si>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</si>
  <si>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</si>
  <si>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Обеспечение деятельности финансовых, налоговых и таможенных органов и органов финансового (финансово-бюджетного) надзора</t>
  </si>
  <si>
    <t>0107</t>
  </si>
  <si>
    <t>Обеспечение проведения выборов и референдумов</t>
  </si>
  <si>
    <t>0111</t>
  </si>
  <si>
    <t>Резервные фонды</t>
  </si>
  <si>
    <t>0112</t>
  </si>
  <si>
    <t>Прикладные научные исследования в области общегосударственных вопросов</t>
  </si>
  <si>
    <t>0113</t>
  </si>
  <si>
    <t>Другие общегосударственные вопросы</t>
  </si>
  <si>
    <t>0200</t>
  </si>
  <si>
    <t>НАЦИОНАЛЬНАЯ ОБОРОНА</t>
  </si>
  <si>
    <t>0203</t>
  </si>
  <si>
    <t>Мобилизационная и вневойсковая подготовка</t>
  </si>
  <si>
    <t>0300</t>
  </si>
  <si>
    <t>НАЦИОНАЛЬНАЯ БЕЗОПАСНОСТЬ И ПРАВООХРАНИТЕЛЬНАЯ ДЕЯТЕЛЬНОСТЬ</t>
  </si>
  <si>
    <t>0309</t>
  </si>
  <si>
    <t>0310</t>
  </si>
  <si>
    <t>Обеспечение пожарной безопасности</t>
  </si>
  <si>
    <t>0314</t>
  </si>
  <si>
    <t>Другие вопросы в области национальной безопасности и правоохранительной деятельности</t>
  </si>
  <si>
    <t>0400</t>
  </si>
  <si>
    <t>НАЦИОНАЛЬНАЯ ЭКОНОМИКА</t>
  </si>
  <si>
    <t>0401</t>
  </si>
  <si>
    <t>Общеэкономические вопросы</t>
  </si>
  <si>
    <t>0404</t>
  </si>
  <si>
    <t>Воспроизводство минерально-сырьевой базы</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</si>
  <si>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</si>
  <si>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</si>
  <si>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</si>
  <si>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</si>
  <si>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</si>
  <si>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</si>
  <si>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</si>
  <si>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</si>
  <si>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</si>
  <si>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</si>
  <si>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</si>
  <si>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</si>
  <si>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</si>
  <si>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Прикладные научные исследования в области национальной экономики</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</si>
  <si>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</si>
  <si>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</si>
  <si>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</si>
  <si>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</si>
  <si>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</si>
  <si>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</si>
  <si>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</si>
  <si>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</si>
  <si>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</si>
  <si>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</si>
  <si>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</si>
  <si>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</si>
  <si>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</si>
  <si>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</si>
  <si>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0603</t>
  </si>
  <si>
    <t>Охрана объектов растительного и животного мира и среды их обитания</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</si>
  <si>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</si>
  <si>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</si>
  <si>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</si>
  <si>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</si>
  <si>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</si>
  <si>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</si>
  <si>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</si>
  <si>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</si>
  <si>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0704</t>
  </si>
  <si>
    <t>Среднее профессиональное образование</t>
  </si>
  <si>
    <t>0705</t>
  </si>
  <si>
    <t>Профессиональная подготовка, переподготовка и повышение квалификации</t>
  </si>
  <si>
    <t>0706</t>
  </si>
  <si>
    <t>0707</t>
  </si>
  <si>
    <t>0709</t>
  </si>
  <si>
    <t>Другие вопросы в области образования</t>
  </si>
  <si>
    <t>0800</t>
  </si>
  <si>
    <t>КУЛЬТУРА,  КИНЕМАТОГРАФИЯ</t>
  </si>
  <si>
    <t>0801</t>
  </si>
  <si>
    <t>Культура</t>
  </si>
  <si>
    <t>0802</t>
  </si>
  <si>
    <t>Кинематография</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</si>
  <si>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</si>
  <si>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</si>
  <si>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</si>
  <si>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</si>
  <si>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</si>
  <si>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</si>
  <si>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</si>
  <si>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</si>
  <si>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0903</t>
  </si>
  <si>
    <t>Медицинская помощь в дневных стационарах всех типов</t>
  </si>
  <si>
    <t>0904</t>
  </si>
  <si>
    <t>Скорая медицинская помощь</t>
  </si>
  <si>
    <t>0905</t>
  </si>
  <si>
    <t>Санаторно-оздоровительная помощь</t>
  </si>
  <si>
    <t>0906</t>
  </si>
  <si>
    <t>Заготовка, переработка, хранение и обеспечение безопасности донорской крови и ее компонентов</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</si>
  <si>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</si>
  <si>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</si>
  <si>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</si>
  <si>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</si>
  <si>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</si>
  <si>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</si>
  <si>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</si>
  <si>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</si>
  <si>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</si>
  <si>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</si>
  <si>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</si>
  <si>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</si>
  <si>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</si>
  <si>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</si>
  <si>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</si>
  <si>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ФИЗИЧЕСКАЯ КУЛЬТУРА И СПОРТ</t>
  </si>
  <si>
    <t>1101</t>
  </si>
  <si>
    <t>Физическая культура</t>
  </si>
  <si>
    <t>1102</t>
  </si>
  <si>
    <t>Массовый спорт</t>
  </si>
  <si>
    <t>1103</t>
  </si>
  <si>
    <t>Спорт высших достижений</t>
  </si>
  <si>
    <t>1200</t>
  </si>
  <si>
    <t>СРЕДСТВА МАССОВОЙ ИНФОРМАЦИИ</t>
  </si>
  <si>
    <t>1201</t>
  </si>
  <si>
    <t>Телевидение и радиовещание</t>
  </si>
  <si>
    <t>1202</t>
  </si>
  <si>
    <t>Периодическая печать и издательства</t>
  </si>
  <si>
    <t>1300</t>
  </si>
  <si>
    <t>ОБСЛУЖИВАНИЕ ГОСУДАРСТВЕННОГО И МУНИЦИПАЛЬНОГО ДОЛГА</t>
  </si>
  <si>
    <t>1301</t>
  </si>
  <si>
    <t>Обслуживание государственного внутреннего и муниципального долга</t>
  </si>
  <si>
    <t>1400</t>
  </si>
  <si>
    <t>МЕЖБЮДЖЕТНЫЕ ТРАНСФЕРТЫ ОБЩЕГО ХАРАКТЕРА БЮДЖЕТАМ СУБЪЕКТОВ РОССИЙСКОЙ ФЕДЕРАЦИИ И МУНИЦИПАЛЬНЫХ ОБРАЗОВАНИЙ</t>
  </si>
  <si>
    <t>1401</t>
  </si>
  <si>
    <t>Дотации на выравнивание бюджетной обеспеченности субъектов Российской Федерации и муниципальных образований</t>
  </si>
  <si>
    <t>1402</t>
  </si>
  <si>
    <t>Иные дотации</t>
  </si>
  <si>
    <t>1403</t>
  </si>
  <si>
    <t>Прочие межбюджетные трансферты общего характера</t>
  </si>
  <si>
    <t>2</t>
  </si>
  <si>
    <t>3</t>
  </si>
  <si>
    <t>Отклонение фактического значения от первоначального бюджета (%)</t>
  </si>
  <si>
    <t>Пояснения различий между первоначально утвержденными 
показателями расходов и их фактическими значениями в случаях, если такие отклонения (+/-) составили 5% и более от первоначально утвержденного значения</t>
  </si>
  <si>
    <t>Код раздела
(подраздела) расходов</t>
  </si>
  <si>
    <t>Наименование кода 
раздела (подраздела) расходов</t>
  </si>
  <si>
    <t>ИТОГО РАСХОДЫ:</t>
  </si>
  <si>
    <t>Приложение 10</t>
  </si>
  <si>
    <t>Областной бюджет Ленинградской области на 2017 год 
(от 09.12.2016 № 90-оз)</t>
  </si>
  <si>
    <t>Уточненный план по состоянию 
на 31.12.17</t>
  </si>
  <si>
    <t xml:space="preserve">Факт по состоянию 
на 31.12.17 </t>
  </si>
  <si>
    <t>0108</t>
  </si>
  <si>
    <t>Международные отношения и международное сотрудничество</t>
  </si>
  <si>
    <t>Защита населения и территории от чрезвычайных ситуаций природного и техногенного характера, гражданская оборона</t>
  </si>
  <si>
    <t>0504</t>
  </si>
  <si>
    <t>Прикладные научные исследования в области жилищно-коммунального хозяйства</t>
  </si>
  <si>
    <t>0604</t>
  </si>
  <si>
    <t>Прикладные научные исследования в области охраны окружающей среды</t>
  </si>
  <si>
    <t>0703</t>
  </si>
  <si>
    <t xml:space="preserve">Дополнительное образование детей </t>
  </si>
  <si>
    <t>Высшее образование</t>
  </si>
  <si>
    <t>Молодежная политика</t>
  </si>
  <si>
    <t>Увеличены ассигнования в связи с предоставлением субсидий из ФБ бюджету ЛО на основании заключенных Соглашений</t>
  </si>
  <si>
    <t>Увеличены ассигнования  на оплату государственных пошлин и иных 
обязательных платежей  по исполнительным листам счет перераспределения между подразделами</t>
  </si>
  <si>
    <t>Уменьшены ассигнования на доплаты к пенсиям лицам, замещавшим государственные должности Ленинградской области и должности государственной гражданской службы</t>
  </si>
  <si>
    <t xml:space="preserve">Увеличены ассигнования на:
cубвенции по организации социального обслуживания граждан, в том числе по апробации методик и технологий </t>
  </si>
  <si>
    <t>Увеличены ассигнования на:
- социальные выплаты ветеранам труда, жертвам политических репрессий, труженикам тыла и детям Великой Отечественной войны;
- на компенсацию отдельным категориям граждан оплаты взноса на капитальный ремонт общего имущества в многоквартирном доме;
- cубвенции по организации и осуществлению деятельности по реализации отдельных государственных полномочий в сфере социальной защиты населения
-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</si>
  <si>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Увеличены ассигнования на предоставление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</si>
  <si>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Уменьшены ассигнования в связи с уменьшеним выплат пособий и компенсаций на исполнение гарантий статуса мировых судей. Оптимизация расходов ГКУ ЛО "ЦМТО СУ", образовавшихся по результатам процедур осуществления закупок товаров, работ, услуг для государственных нужд.</t>
  </si>
  <si>
    <t>Увеличены ассигнования на оплату членнских взносов в международную организацию "Европейская организация региональных контрольно-счетных органов (EURORAI)"</t>
  </si>
  <si>
    <t>Увеличены ассигнования:                                                                                                   -в связи с предоставлением субсидий из ФБ бюджету ЛО на основании заключенных Соглашений (ГП "Доступная среда"),                                                                -на субвенции на реализацию программ дошкольного образования,                               -на субсидии на выкуп ДОУ в г.Тосно</t>
  </si>
  <si>
    <t>Увеличены ассигнования:                                                                                                   -в связи с предоставлением субсидий из ФБ бюджету ЛО на основании заключенных Соглашений (ГП "Доступная среда"),                                                                -на субвенций на реализацию программ общего образования,                                -уточнение средств на обеспечение деятельности подведомственных учреждений</t>
  </si>
  <si>
    <t>Увеличены ассигнования:                                                                                                   -в связи с предоставлением субсидий из ФБ бюджету ЛО на основании заключенных Соглашений (ФЦП РО),                                                                                   - на проведение фестиваля школьного спорта</t>
  </si>
  <si>
    <t>Увеличение ассигнований на проведение Дней Ленинградской области в городах Москва и Страстбург</t>
  </si>
  <si>
    <t>Увеличены ассигнования на приобретение объектов физической культуры и спорта</t>
  </si>
  <si>
    <t>Увеличены ассигнования на обеспечение деятельности (услуги, работы) государственных учреждений</t>
  </si>
  <si>
    <t>Отклонение в связи с замещением в мае 2017 года, кредита привлеченного в кредитной организации, бюджетным кредитом полученным из федерального бюджета, а так же не привлечением в течение 2017 года новых рыночных заимствований.</t>
  </si>
  <si>
    <t>В случае принятия решения об использовании средств резервных фондов расходы отражаются по соответствующим разделам классификации расходов, исходя из их отраслевой и ведомственной принадлежности.</t>
  </si>
  <si>
    <t>Увеличение бюджетных ассигнований на поддержку сельскохозяйственных товаропроизводителей, в том числе за счет средств, поступивших из федерального бюджета. Увеличение ассигнований Управлению ветеринарии Ленинградской области (субсидии на госзадание и на иные цели для подведомственных учреждений ветеринарии).</t>
  </si>
  <si>
    <t>Увеличение бюджетных ассигнований на обеспечение деятельности казенного учреждения ЛОГКУ "Ленобллес"</t>
  </si>
  <si>
    <t>Увеличение бюджетных ассигнований:
- на взнос в уставный капитал АО «Ленинградское областное агентство ипотечного жилищного кредитования»</t>
  </si>
  <si>
    <t>Увеличение бюджетных ассигнований на выполнение научно-исследовательской работы по ведению Красной книги Ленинградской области</t>
  </si>
  <si>
    <t>Увеличение бюджетных ассигнований в связи c выполнением работ по развитию и сопровождению информационных систем органов исполнительной власти Ленинградской области, развитию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</si>
  <si>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Увеличение бюджетных ассигнований:
-на поддержку субъектов  малого и среднего предпринимательства, в том числе за счет средств, поступивших из федерального бюджета;
- на взнос в уставный капитал ОАО «Ленинградец»;
- на взнос в уставный капитал АО «Отель «Звездный»;
- за счет средств, поступивших из федерального бюджета на подготовку управленческих кадров для организаций народного хозяйства Российской Федерации;
-на предоставление субсидий юридическим лицам, осуществляющим инвестиционную и трейдерскую деятельность; 
Уменьшение ассигнований комитету по архитектуре и градостроительству в сумме -2 181,73 тыс.руб., экономия в результате конкурсных процедур;                                                Уточение кода бюджетной классификации  по комитету по ТЭК  по расходу -разработка и актуализация схемы и программы развития электроэнергетики Ленинградской области (перенос с 0412 на 0411)</t>
  </si>
  <si>
    <t>Уменьшение ассигнований комитету по архитектуре и градостроительству в сумме -3587,06тыс.руб., экономия в результате конкурсных процедур;                                              Увеличение расходов по комитету по ЖКХ обусловлено принятым решением о реализации на территории Ленинградской области приоритетного проекта "Формирование комфортной городской среды" за счет средств ОБ и поступивших средств из ФБ</t>
  </si>
  <si>
    <t>Увеличение бюджетных ассигнований:
- на обеспечение деятельности (в том числе за счет средств, поступивших из федерального бюджета) и мероприятия по сохранению и развитию материально-технической базы  ГБУ ЛО "Многофункциональный центр предоставления услуг" на организацию предоставления услуг по принципу "одного окна" в целях оказания поддержки субъектам малого и среднего предпринимательства; организацию предоставления в МФЦ услуг, оказываемых Министерством внутренних дел РФ, а также в связи с увеличением штатной численности;                                                                   
Укомплектование штата аппарата Общественной палаты Ленинградской области осуществлялось постепенно со 2 полугодия 2017 года.                                 По  Государственному казенному учреждению Ленинградской области "Центр материально-технического обеспечения судебных участков мировых судей Ленинградской области" экономия, сложившаяся по результатам проведения конкурсных процедур.</t>
  </si>
  <si>
    <t>Увеличение расходов:  на содержание помещений комитета; на предоставление субсидий государственным  бюджетным и автономным учреждениям; на предоставление информационных, консультационных, юридических и других услуг участникам Государственной программы и членам их семей (соотечественники)</t>
  </si>
  <si>
    <t>Уменьшение расходов по комитету по ЖКХ на обеспечение мероприятий по капитальному ремонту многоквартирных домов, увеличение расходов по комитету по ЖКХ  имущественный взнос НО "Фонд капитального ремонта МКД ЛО"</t>
  </si>
  <si>
    <t>Увеличение бюджетных ассигнований:                                                                                                                  - на предоставление субсидий НКО для комплексного обследования   акватории восточной части Финского залива в пределах территории Ленинградской области по выявлению потенциально опасных подводных объектов, разрушение которых может привести к загрязнению воды и донных отложений;                                                                                                     - на обеспечение деятельности казенного учреждения ЛОГКУ "Леноблэкоконтроль".</t>
  </si>
  <si>
    <t>Увеличены ассигнования:                                                                                                      - на развитие и содержание материально-технической базы подведомтвенных организаций профессионального образования (в рамках движения Ворлдкиллс),          -в связи с предоставлением субсидий из ФБ бюджету ЛО на основании заключенных Соглашений (ГП "Доступная среда"),                                                                                                                                            -на субсидии на реализацию государственного задания и стипендиальное обеспечение</t>
  </si>
  <si>
    <t>Увеличены ассигнования:                                                                                            - на субсидии на реализацию государственных заданий,                                                         - на мероприятия по оздоровлению детей в каникулярное время</t>
  </si>
  <si>
    <t>Увеличение  ассинований на средства федерального бюджета:
- на компенсацию расходов, связанных с оказанием медицинскими организациями, подведомственными органам исполнительной власти субъектов РФ и органам местного самоуправления, гражданам Украины и лицам без гражданства медицинской помощи и проведением профилактических прививок;
- на реализацию отдельных мероприятий государственной программы Российской Федерации "Развитие здравоохранения". 
Поступление бюджетных средств из федерадбного бюджета на софинансирование расходов, возникающих при оказании гражданам РФ высокотехнологичной медицинской помощи, не включенной в базовую программу ОМС.
Увеличены ассигнования за счет резервного фонда Правительства Ленинградской области на проведение непредвиденных и неотложных работ по ремонту кровли.
Увеличение ассигнований на средства областного бюджета на формирование государственного задания для вновь создаваемого учреждения ГАУЗ ЛО "Детский хоспис при Соборе святого Архистратига Божия Михаила поселка Токсово Всеволожского района"</t>
  </si>
  <si>
    <t>Увеличение ассинований на средства федерального бюджета:
- на финансовое обеспечение отдельным категориям граждан социальной услуги по обеспечению лекарственными препаратами, медицинскими изделиями, а также специализированными продуктами лечебного питания для детей инвалидов;                                                                                     
-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Увеличение ассигнований на средства областного бюджета на дополнительную потребность (обеспечение лекарственными препаратами).</t>
  </si>
  <si>
    <t>Уменьшение ассигнований по дневному стационару в связи корректировкой объемов медицинской помощи</t>
  </si>
  <si>
    <t xml:space="preserve">Код </t>
  </si>
  <si>
    <t>Наименование расходов</t>
  </si>
  <si>
    <t>План по закону о бюджете от
09.12.2016 № 90-оз</t>
  </si>
  <si>
    <t>План по закону о бюджете в ред. от 31.10.2017 №67-оз</t>
  </si>
  <si>
    <t>Факт по состоянию 
на 01.01.2018</t>
  </si>
  <si>
    <t>% исполнения первоначального плана</t>
  </si>
  <si>
    <t>% исполнения уточненного плана</t>
  </si>
  <si>
    <t>Пояснения отклонений от плановых значений ( при наличии отклонений 5% и более )</t>
  </si>
  <si>
    <t>6=5/3*100</t>
  </si>
  <si>
    <t>7=5/4*100</t>
  </si>
  <si>
    <t>Отклонения составили менее 5%, пояснения не требуются.</t>
  </si>
  <si>
    <t>Неполное освоение ассигнований в связи с поздними сроками проведения конкурсных процедур и сокращением количества служебных командировок.</t>
  </si>
  <si>
    <t xml:space="preserve">Неполное освоение ассигнований в связи с сокращением количества служебных командировок Губернатора Ленинградской области </t>
  </si>
  <si>
    <t xml:space="preserve">Увеличение бюджетных ассигнований: за счет средств, поступивших из федерального бюджета, а так же  увеличение на сумму остатков  бюджетных ассигнований дорожного фонда, не использованных в 2016 году (в соответствии с нормами  областного закона Ленинградской области от 16.12.2011 N 111-оз "О дорожном фонде Ленинградской области»). 
Причины неполного освоения средств дорожного фонда: 1) по объектам строительства (реконструкции) автомобильных дорог регионального значения - длительность решения вопросов по выкупу земельных участков у большого количества собственников. Ввод объектов планируется в 2018 году. 2) по объектам строительства (реконструкции) автомобильных дорог местного значения - необходимость внесения изменений в проектные решения и позднее заключение муниципальных контрактов. 3) по капитальному ремонту автомобильных дорог общего пользования - нарушение подрядными организациями сроков исполнения и других условий госконтрактов, не повлекшее судебные процедуры. Ввод объектов планируется в 2018 году.
</t>
  </si>
  <si>
    <t>Отклонения составилименее 5%, пояснения не требуются.</t>
  </si>
  <si>
    <t xml:space="preserve">Уточение кода бюджетной классификации  по комитету по ТЭК  по расходу -разработка и актуализация схемы и программы развития электроэнергетики Ленинградской области (перенос с 0412 на 0411). </t>
  </si>
  <si>
    <t xml:space="preserve">Уменьшение бюджетных ассигнований в связи с образованием экономии по результатам проведенных конкурсных процедур мероприятий по приведению гидротехнических сооружений в технически безопасное состояние и защите от негативного воздействия вод и экологической реабилитации водных объектов.
Неисполнение плановых показателей (94,2%) в связи с образованием экономии по результатам проведенных конкурсных процедур мероприятий по приведению гидротехнических сооружений в технически безопасное состояниеи невозможностью заключения государственного контракта по итогам конкурса в связи с отсутствием претендентов (поставщиков, подрядчиков, исполнителей) по осуществлению отдельных полномочий в области водных отношений за счет субвенций федерального бюджета </t>
  </si>
  <si>
    <t>Увеличение бюджетных ассигнований обусловлено необходимостью финансирования расходов муниципальных образований Ленинградской области, не предусмотренных областным законом об областном бюджете Ленинградской области.
Исполнение  по дотациям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 объясняется  фактической потребностью в средствах.</t>
  </si>
  <si>
    <t>Увеличены ассигнования на субсидии в целях возмещения затрат в связи с производством продукции телерадиокомпаниями.
Исполнение уточненного плана составляет 90,3%, что связано с тем, что выплата субсидии производится в соответствии с предъявленными от получателей субсидии документами о произведенных затратах.</t>
  </si>
  <si>
    <t>Увеличение расходов в связи с финансовым обеспечением мероприятия, связанного с подготовкой к проведению комплексной мобилизационной тренировки.
Экономия средств по результатам проведения конкурсных процедур.</t>
  </si>
  <si>
    <t xml:space="preserve">Увеличение расходов по комитету по ТЭК и комитету по ЖКХ  обусловлено необходимостью предусмотреть средства на выплату межтарифной разницы, а также на мероприятия, направленные на безаварийную работу объектов ЖКХ (тепло- и водоснабжения) и фин. обеспечение реализации на территории ЛО проекта "Леноблводоканал".
 В рамках подпрограммы «Газификация Ленинградской области» по объектам проектирования низкое освоение обусловлено необходимостью разработки проектов планировки территории и проектов межевания территории, а также обусловлено длительными сроками решения вопросов по согласованию прохождения трасс газопроводов по землям лесного фонда, пересечению железных дорог, автомобильных дорог регионального и федерального значения. По объектам строительства низкое освоение обусловлено длительными сроками размещения заказа, в связи с многочисленными обжалованиями конкурсных процедур в УФАС Ленинградской области и неисполнением подрядчиками обязательств по заключенным контрактам, а по рамке «Водоснабжение и водоотведение Ленинградской области» причинами низкого освоения ассигнований являются длительные сроки размещения муниципальных заказов (обжалования конкурсных процедур в УФАС Ленинградской области), корректировка проектно-сметной документации по ряду объектов, неисполнение подрядчиками обязательств по заключенным контрактам и неблагоприятные погодные условиями в течение года.
</t>
  </si>
  <si>
    <t>В случае принятия решения об использовании средств резервных фондов расходы отражаются по соответствующим разделам классификации расходов, исходя из их отраслевой и ведомственной принадлежности. По данному подразделу в уточненном ПЛАНЕ отражены средства в сумме 200 451,4  тыс.рублей, которые исполнены на 100,0%.</t>
  </si>
  <si>
    <t>Аналитические данные  об исполнении расходов областного бюджета Ленинградской области по разделам и подразделам классификации расходов  за 2017 год</t>
  </si>
  <si>
    <t>Оптимизация расходов Управления делами Правительства Ленинградской области, образовавшихся по результатам процедур осуществления закупок товаров, работ, услуг для государствееныых нужд.
Неполное освоение ассигнований в связи с экономией по результатам проведения  конкурсных процедур.</t>
  </si>
  <si>
    <t>Неполное освоение ассигнований в связи с экономией по результатам проведения  конкурсных процедур.</t>
  </si>
  <si>
    <t>Уменьшение ассигнований в связи  с невыполнением планируемых  сроков выполнения работ по объектам. 
Неполное освоение ассигнований в связи с поздними сроками проведения конкурсных процедур, в связи с корректировкой проектно-сметной документации и экономией по итогам заключения контрактов на выполнение работ.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</si>
</sst>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0"/>
      <name val="Arial"/>
      <charset val="204"/>
    </font>
    <font>
      <sz val="10"/>
      <name val="Times New Roman"/>
      <family val="1"/>
      <charset val="204"/>
    </font>
    <font>
      <b/>
      <sz val="10"/>
      <name val="Times New Roman"/>
      <family val="1"/>
      <charset val="204"/>
    </font>
    <font>
      <sz val="12"/>
      <name val="Times New Roman"/>
      <family val="1"/>
      <charset val="204"/>
    </font>
    <font>
      <b/>
      <sz val="12"/>
      <name val="Times New Roman"/>
      <family val="1"/>
      <charset val="204"/>
    </font>
    <font>
      <b/>
      <sz val="9"/>
      <name val="Times New Roman"/>
      <family val="1"/>
      <charset val="204"/>
    </font>
    <font>
      <sz val="9"/>
      <name val="Times New Roman"/>
      <family val="1"/>
      <charset val="204"/>
    </font>
    <font>
      <sz val="10"/>
      <name val="Arial"/>
      <family val="2"/>
      <charset val="204"/>
    </font>
    <font>
      <b/>
      <sz val="14"/>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41">
    <xf numFmtId="0" fontId="0" fillId="0" borderId="0" xfId="0"/>
    <xf numFmtId="0" fontId="1" fillId="0" borderId="0" xfId="0" applyFont="1"/>
    <xf numFmtId="0" fontId="1" fillId="0" borderId="1" xfId="0" applyFont="1" applyBorder="1"/>
    <xf numFmtId="0" fontId="1" fillId="0" borderId="0" xfId="0" applyFont="1" applyAlignment="1">
      <alignment wrapText="1"/>
    </xf>
    <xf numFmtId="49" fontId="1" fillId="0" borderId="1" xfId="0" applyNumberFormat="1" applyFont="1" applyBorder="1" applyAlignment="1">
      <alignment horizontal="center" vertical="top" wrapText="1"/>
    </xf>
    <xf numFmtId="49" fontId="2" fillId="0" borderId="1" xfId="0" applyNumberFormat="1" applyFont="1" applyBorder="1" applyAlignment="1">
      <alignment horizontal="left" vertical="top"/>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top" wrapText="1"/>
    </xf>
    <xf numFmtId="49" fontId="1" fillId="0" borderId="1" xfId="0" applyNumberFormat="1" applyFont="1" applyBorder="1" applyAlignment="1">
      <alignment horizontal="center" vertical="center" wrapText="1"/>
    </xf>
    <xf numFmtId="0" fontId="3" fillId="0" borderId="0" xfId="0" applyFont="1"/>
    <xf numFmtId="0" fontId="3" fillId="0" borderId="0" xfId="0" applyFont="1" applyAlignment="1">
      <alignment wrapText="1"/>
    </xf>
    <xf numFmtId="0" fontId="6" fillId="0" borderId="0" xfId="0" applyFont="1"/>
    <xf numFmtId="0" fontId="3" fillId="2" borderId="0" xfId="0" applyFont="1" applyFill="1" applyAlignment="1">
      <alignment horizontal="right" wrapText="1"/>
    </xf>
    <xf numFmtId="0" fontId="3" fillId="2" borderId="0" xfId="0" applyFont="1" applyFill="1"/>
    <xf numFmtId="0" fontId="4" fillId="2" borderId="0" xfId="0" applyFont="1" applyFill="1" applyAlignment="1">
      <alignment horizontal="right" vertical="center"/>
    </xf>
    <xf numFmtId="164" fontId="3" fillId="2" borderId="1" xfId="0" applyNumberFormat="1" applyFont="1" applyFill="1" applyBorder="1" applyAlignment="1">
      <alignment horizontal="center" vertical="center" wrapText="1"/>
    </xf>
    <xf numFmtId="164" fontId="1" fillId="0" borderId="0" xfId="0" applyNumberFormat="1" applyFont="1"/>
    <xf numFmtId="164" fontId="4"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xf>
    <xf numFmtId="165" fontId="4" fillId="3" borderId="1" xfId="0" applyNumberFormat="1" applyFont="1" applyFill="1" applyBorder="1" applyAlignment="1">
      <alignment horizontal="center" vertical="center"/>
    </xf>
    <xf numFmtId="164" fontId="4" fillId="0" borderId="1" xfId="0" applyNumberFormat="1" applyFont="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49" fontId="2"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165" fontId="3"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8" fillId="0" borderId="0" xfId="0" applyFont="1" applyAlignment="1">
      <alignment horizontal="center" vertical="top"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85"/>
  <sheetViews>
    <sheetView showGridLines="0" tabSelected="1" zoomScaleNormal="100" workbookViewId="0">
      <selection activeCell="A2" sqref="A2:H2"/>
    </sheetView>
  </sheetViews>
  <sheetFormatPr defaultColWidth="9.109375" defaultRowHeight="15.6" x14ac:dyDescent="0.3"/>
  <cols>
    <col min="1" max="1" width="12.109375" style="1" customWidth="1"/>
    <col min="2" max="2" width="39.44140625" style="1" customWidth="1"/>
    <col min="3" max="3" width="16.5546875" style="9" customWidth="1"/>
    <col min="4" max="4" width="16.6640625" style="9" customWidth="1"/>
    <col min="5" max="5" width="14.109375" style="9" customWidth="1"/>
    <col min="6" max="7" width="17.6640625" style="9" customWidth="1"/>
    <col min="8" max="8" width="60.33203125" style="13" customWidth="1"/>
    <col min="9" max="16384" width="9.109375" style="1"/>
  </cols>
  <sheetData>
    <row r="1" spans="1:9" ht="30.6" customHeight="1" x14ac:dyDescent="0.3">
      <c r="H1" s="14" t="s">
        <v>153</v>
      </c>
    </row>
    <row r="2" spans="1:9" ht="21.6" customHeight="1" x14ac:dyDescent="0.25">
      <c r="A2" s="35" t="s">
        <v>222</v>
      </c>
      <c r="B2" s="35"/>
      <c r="C2" s="35"/>
      <c r="D2" s="35"/>
      <c r="E2" s="35"/>
      <c r="F2" s="35"/>
      <c r="G2" s="35"/>
      <c r="H2" s="35"/>
    </row>
    <row r="3" spans="1:9" x14ac:dyDescent="0.3">
      <c r="B3" s="3"/>
      <c r="C3" s="10"/>
      <c r="H3" s="12" t="s">
        <v>0</v>
      </c>
    </row>
    <row r="4" spans="1:9" s="11" customFormat="1" ht="12" x14ac:dyDescent="0.25">
      <c r="A4" s="37" t="s">
        <v>200</v>
      </c>
      <c r="B4" s="37" t="s">
        <v>201</v>
      </c>
      <c r="C4" s="38" t="s">
        <v>202</v>
      </c>
      <c r="D4" s="36" t="s">
        <v>203</v>
      </c>
      <c r="E4" s="36" t="s">
        <v>204</v>
      </c>
      <c r="F4" s="36" t="s">
        <v>205</v>
      </c>
      <c r="G4" s="39" t="s">
        <v>206</v>
      </c>
      <c r="H4" s="33" t="s">
        <v>207</v>
      </c>
    </row>
    <row r="5" spans="1:9" s="11" customFormat="1" ht="51.6" customHeight="1" x14ac:dyDescent="0.25">
      <c r="A5" s="37"/>
      <c r="B5" s="37"/>
      <c r="C5" s="38"/>
      <c r="D5" s="36"/>
      <c r="E5" s="36"/>
      <c r="F5" s="36"/>
      <c r="G5" s="40"/>
      <c r="H5" s="34"/>
    </row>
    <row r="6" spans="1:9" ht="11.4" customHeight="1" x14ac:dyDescent="0.25">
      <c r="A6" s="32">
        <v>1</v>
      </c>
      <c r="B6" s="8" t="s">
        <v>146</v>
      </c>
      <c r="C6" s="8" t="s">
        <v>147</v>
      </c>
      <c r="D6" s="30">
        <v>4</v>
      </c>
      <c r="E6" s="30">
        <v>5</v>
      </c>
      <c r="F6" s="30" t="s">
        <v>208</v>
      </c>
      <c r="G6" s="30" t="s">
        <v>209</v>
      </c>
      <c r="H6" s="31">
        <v>8</v>
      </c>
    </row>
    <row r="7" spans="1:9" x14ac:dyDescent="0.25">
      <c r="A7" s="24" t="s">
        <v>1</v>
      </c>
      <c r="B7" s="25" t="s">
        <v>2</v>
      </c>
      <c r="C7" s="17">
        <f>SUM(C8:C17)</f>
        <v>6523676.1999999993</v>
      </c>
      <c r="D7" s="17">
        <f t="shared" ref="D7" si="0">SUM(D8:D17)</f>
        <v>7135813.3000000007</v>
      </c>
      <c r="E7" s="17">
        <f>SUM(E8:E17)</f>
        <v>6512428.7000000002</v>
      </c>
      <c r="F7" s="20">
        <f>E7/C7*100</f>
        <v>99.827589542227756</v>
      </c>
      <c r="G7" s="18">
        <f t="shared" ref="G7:G70" si="1">E7/D7*100</f>
        <v>91.264000699121425</v>
      </c>
      <c r="H7" s="25"/>
    </row>
    <row r="8" spans="1:9" ht="39.6" x14ac:dyDescent="0.25">
      <c r="A8" s="8" t="s">
        <v>3</v>
      </c>
      <c r="B8" s="26" t="s">
        <v>4</v>
      </c>
      <c r="C8" s="15">
        <v>5017.1000000000004</v>
      </c>
      <c r="D8" s="15">
        <v>5017.1000000000004</v>
      </c>
      <c r="E8" s="15">
        <v>4654.1000000000004</v>
      </c>
      <c r="F8" s="19">
        <f>E8/C8*100</f>
        <v>92.764744573558431</v>
      </c>
      <c r="G8" s="19">
        <f t="shared" si="1"/>
        <v>92.764744573558431</v>
      </c>
      <c r="H8" s="26" t="s">
        <v>212</v>
      </c>
    </row>
    <row r="9" spans="1:9" ht="52.8" x14ac:dyDescent="0.25">
      <c r="A9" s="8" t="s">
        <v>5</v>
      </c>
      <c r="B9" s="26" t="s">
        <v>6</v>
      </c>
      <c r="C9" s="15">
        <v>488486.6</v>
      </c>
      <c r="D9" s="15">
        <v>496721.1</v>
      </c>
      <c r="E9" s="15">
        <v>467009</v>
      </c>
      <c r="F9" s="19">
        <f t="shared" ref="F9:F72" si="2">E9/C9*100</f>
        <v>95.603236608742193</v>
      </c>
      <c r="G9" s="19">
        <f t="shared" si="1"/>
        <v>94.018353558969011</v>
      </c>
      <c r="H9" s="26" t="s">
        <v>211</v>
      </c>
      <c r="I9" s="16"/>
    </row>
    <row r="10" spans="1:9" ht="52.8" x14ac:dyDescent="0.25">
      <c r="A10" s="8" t="s">
        <v>7</v>
      </c>
      <c r="B10" s="26" t="s">
        <v>8</v>
      </c>
      <c r="C10" s="15">
        <v>2551744.4</v>
      </c>
      <c r="D10" s="15">
        <v>2572217.7000000002</v>
      </c>
      <c r="E10" s="15">
        <v>2553512.1</v>
      </c>
      <c r="F10" s="19">
        <f t="shared" si="2"/>
        <v>100.0692741796553</v>
      </c>
      <c r="G10" s="19">
        <f t="shared" si="1"/>
        <v>99.272783170724622</v>
      </c>
      <c r="H10" s="26" t="s">
        <v>210</v>
      </c>
    </row>
    <row r="11" spans="1:9" ht="66" x14ac:dyDescent="0.25">
      <c r="A11" s="8" t="s">
        <v>9</v>
      </c>
      <c r="B11" s="26" t="s">
        <v>10</v>
      </c>
      <c r="C11" s="15">
        <v>328791.40000000002</v>
      </c>
      <c r="D11" s="15">
        <v>297878.8</v>
      </c>
      <c r="E11" s="15">
        <v>298570.40000000002</v>
      </c>
      <c r="F11" s="19">
        <f t="shared" si="2"/>
        <v>90.808457885455638</v>
      </c>
      <c r="G11" s="19">
        <f t="shared" si="1"/>
        <v>100.23217496512005</v>
      </c>
      <c r="H11" s="26" t="s">
        <v>174</v>
      </c>
    </row>
    <row r="12" spans="1:9" ht="39.6" x14ac:dyDescent="0.25">
      <c r="A12" s="8" t="s">
        <v>11</v>
      </c>
      <c r="B12" s="26" t="s">
        <v>12</v>
      </c>
      <c r="C12" s="15">
        <v>76181.5</v>
      </c>
      <c r="D12" s="15">
        <v>76181.5</v>
      </c>
      <c r="E12" s="15">
        <v>73459.3</v>
      </c>
      <c r="F12" s="19">
        <f t="shared" si="2"/>
        <v>96.426691519594655</v>
      </c>
      <c r="G12" s="19">
        <f t="shared" si="1"/>
        <v>96.426691519594655</v>
      </c>
      <c r="H12" s="26" t="s">
        <v>210</v>
      </c>
    </row>
    <row r="13" spans="1:9" ht="26.4" x14ac:dyDescent="0.25">
      <c r="A13" s="8" t="s">
        <v>13</v>
      </c>
      <c r="B13" s="26" t="s">
        <v>14</v>
      </c>
      <c r="C13" s="15">
        <v>83257.3</v>
      </c>
      <c r="D13" s="15">
        <v>82619.199999999997</v>
      </c>
      <c r="E13" s="15">
        <v>82614.899999999994</v>
      </c>
      <c r="F13" s="19">
        <f t="shared" si="2"/>
        <v>99.228416006764562</v>
      </c>
      <c r="G13" s="19">
        <f t="shared" si="1"/>
        <v>99.99479539864825</v>
      </c>
      <c r="H13" s="26" t="s">
        <v>210</v>
      </c>
    </row>
    <row r="14" spans="1:9" ht="39.6" x14ac:dyDescent="0.25">
      <c r="A14" s="8" t="s">
        <v>157</v>
      </c>
      <c r="B14" s="26" t="s">
        <v>158</v>
      </c>
      <c r="C14" s="15">
        <v>0</v>
      </c>
      <c r="D14" s="15">
        <v>140</v>
      </c>
      <c r="E14" s="15">
        <v>137.69999999999999</v>
      </c>
      <c r="F14" s="19"/>
      <c r="G14" s="19">
        <f t="shared" si="1"/>
        <v>98.357142857142861</v>
      </c>
      <c r="H14" s="26" t="s">
        <v>175</v>
      </c>
    </row>
    <row r="15" spans="1:9" ht="39.6" x14ac:dyDescent="0.25">
      <c r="A15" s="8" t="s">
        <v>15</v>
      </c>
      <c r="B15" s="26" t="s">
        <v>16</v>
      </c>
      <c r="C15" s="15">
        <v>240000</v>
      </c>
      <c r="D15" s="15">
        <v>550000</v>
      </c>
      <c r="E15" s="15">
        <v>0</v>
      </c>
      <c r="F15" s="19">
        <f t="shared" si="2"/>
        <v>0</v>
      </c>
      <c r="G15" s="19">
        <f t="shared" si="1"/>
        <v>0</v>
      </c>
      <c r="H15" s="26" t="s">
        <v>183</v>
      </c>
    </row>
    <row r="16" spans="1:9" ht="79.2" x14ac:dyDescent="0.25">
      <c r="A16" s="8" t="s">
        <v>17</v>
      </c>
      <c r="B16" s="26" t="s">
        <v>18</v>
      </c>
      <c r="C16" s="15">
        <v>38434.199999999997</v>
      </c>
      <c r="D16" s="15">
        <v>28000</v>
      </c>
      <c r="E16" s="15">
        <v>21380</v>
      </c>
      <c r="F16" s="19">
        <f t="shared" si="2"/>
        <v>55.627540055471435</v>
      </c>
      <c r="G16" s="19">
        <f t="shared" si="1"/>
        <v>76.357142857142861</v>
      </c>
      <c r="H16" s="26" t="s">
        <v>223</v>
      </c>
    </row>
    <row r="17" spans="1:8" ht="205.2" customHeight="1" x14ac:dyDescent="0.25">
      <c r="A17" s="27" t="s">
        <v>19</v>
      </c>
      <c r="B17" s="26" t="s">
        <v>20</v>
      </c>
      <c r="C17" s="15">
        <v>2711763.7</v>
      </c>
      <c r="D17" s="15">
        <v>3027037.9</v>
      </c>
      <c r="E17" s="15">
        <v>3011091.2</v>
      </c>
      <c r="F17" s="19">
        <f t="shared" si="2"/>
        <v>111.03811146966824</v>
      </c>
      <c r="G17" s="19">
        <f t="shared" si="1"/>
        <v>99.473191267278168</v>
      </c>
      <c r="H17" s="26" t="s">
        <v>191</v>
      </c>
    </row>
    <row r="18" spans="1:8" x14ac:dyDescent="0.25">
      <c r="A18" s="24" t="s">
        <v>21</v>
      </c>
      <c r="B18" s="25" t="s">
        <v>22</v>
      </c>
      <c r="C18" s="17">
        <f>C19</f>
        <v>62127.199999999997</v>
      </c>
      <c r="D18" s="17">
        <v>62127.199999999997</v>
      </c>
      <c r="E18" s="17">
        <f t="shared" ref="E18" si="3">E19</f>
        <v>62127.199999999997</v>
      </c>
      <c r="F18" s="20">
        <f t="shared" si="2"/>
        <v>100</v>
      </c>
      <c r="G18" s="20">
        <f t="shared" si="1"/>
        <v>100</v>
      </c>
      <c r="H18" s="25"/>
    </row>
    <row r="19" spans="1:8" x14ac:dyDescent="0.25">
      <c r="A19" s="8" t="s">
        <v>23</v>
      </c>
      <c r="B19" s="26" t="s">
        <v>24</v>
      </c>
      <c r="C19" s="15">
        <v>62127.199999999997</v>
      </c>
      <c r="D19" s="15">
        <v>62127.199999999997</v>
      </c>
      <c r="E19" s="15">
        <v>62127.199999999997</v>
      </c>
      <c r="F19" s="19">
        <f t="shared" si="2"/>
        <v>100</v>
      </c>
      <c r="G19" s="19">
        <f t="shared" si="1"/>
        <v>100</v>
      </c>
      <c r="H19" s="26" t="s">
        <v>210</v>
      </c>
    </row>
    <row r="20" spans="1:8" ht="39.6" x14ac:dyDescent="0.25">
      <c r="A20" s="24" t="s">
        <v>25</v>
      </c>
      <c r="B20" s="25" t="s">
        <v>26</v>
      </c>
      <c r="C20" s="17">
        <f>SUM(C21:C23)</f>
        <v>1910361.6</v>
      </c>
      <c r="D20" s="17">
        <f>SUM(D21:D23)</f>
        <v>1896939.9</v>
      </c>
      <c r="E20" s="17">
        <f t="shared" ref="E20" si="4">SUM(E21:E23)</f>
        <v>1867499.2000000002</v>
      </c>
      <c r="F20" s="20">
        <f t="shared" si="2"/>
        <v>97.75632006003471</v>
      </c>
      <c r="G20" s="20">
        <f t="shared" si="1"/>
        <v>98.447989838792481</v>
      </c>
      <c r="H20" s="25"/>
    </row>
    <row r="21" spans="1:8" ht="52.8" x14ac:dyDescent="0.25">
      <c r="A21" s="8" t="s">
        <v>27</v>
      </c>
      <c r="B21" s="26" t="s">
        <v>159</v>
      </c>
      <c r="C21" s="15">
        <v>385390</v>
      </c>
      <c r="D21" s="15">
        <v>381695.8</v>
      </c>
      <c r="E21" s="15">
        <v>361270.5</v>
      </c>
      <c r="F21" s="19">
        <f t="shared" si="2"/>
        <v>93.741534549417466</v>
      </c>
      <c r="G21" s="19">
        <f t="shared" si="1"/>
        <v>94.648801480131567</v>
      </c>
      <c r="H21" s="26" t="s">
        <v>219</v>
      </c>
    </row>
    <row r="22" spans="1:8" x14ac:dyDescent="0.25">
      <c r="A22" s="8" t="s">
        <v>28</v>
      </c>
      <c r="B22" s="26" t="s">
        <v>29</v>
      </c>
      <c r="C22" s="15">
        <v>1231271.8</v>
      </c>
      <c r="D22" s="15">
        <v>1226427.5</v>
      </c>
      <c r="E22" s="15">
        <v>1219430.8</v>
      </c>
      <c r="F22" s="19">
        <f t="shared" si="2"/>
        <v>99.03831144350093</v>
      </c>
      <c r="G22" s="19">
        <f t="shared" si="1"/>
        <v>99.429505616923947</v>
      </c>
      <c r="H22" s="26" t="s">
        <v>210</v>
      </c>
    </row>
    <row r="23" spans="1:8" ht="39.6" x14ac:dyDescent="0.25">
      <c r="A23" s="27" t="s">
        <v>30</v>
      </c>
      <c r="B23" s="26" t="s">
        <v>31</v>
      </c>
      <c r="C23" s="15">
        <v>293699.8</v>
      </c>
      <c r="D23" s="15">
        <v>288816.59999999998</v>
      </c>
      <c r="E23" s="15">
        <v>286797.90000000002</v>
      </c>
      <c r="F23" s="19">
        <f t="shared" si="2"/>
        <v>97.65001542391245</v>
      </c>
      <c r="G23" s="19">
        <f t="shared" si="1"/>
        <v>99.301044330554419</v>
      </c>
      <c r="H23" s="26" t="s">
        <v>210</v>
      </c>
    </row>
    <row r="24" spans="1:8" x14ac:dyDescent="0.25">
      <c r="A24" s="24" t="s">
        <v>32</v>
      </c>
      <c r="B24" s="25" t="s">
        <v>33</v>
      </c>
      <c r="C24" s="17">
        <f>SUM(C25:C34)</f>
        <v>15193490.699999999</v>
      </c>
      <c r="D24" s="17">
        <f>SUM(D25:D34)</f>
        <v>20623252.899999999</v>
      </c>
      <c r="E24" s="17">
        <f>SUM(E25:E34)</f>
        <v>19759881.599999998</v>
      </c>
      <c r="F24" s="20">
        <f t="shared" si="2"/>
        <v>130.05491621487616</v>
      </c>
      <c r="G24" s="20">
        <f t="shared" si="1"/>
        <v>95.813602712499346</v>
      </c>
      <c r="H24" s="25"/>
    </row>
    <row r="25" spans="1:8" ht="66" x14ac:dyDescent="0.25">
      <c r="A25" s="8" t="s">
        <v>34</v>
      </c>
      <c r="B25" s="26" t="s">
        <v>35</v>
      </c>
      <c r="C25" s="15">
        <v>29233.1</v>
      </c>
      <c r="D25" s="15">
        <v>55667.5</v>
      </c>
      <c r="E25" s="15">
        <v>55667.199999999997</v>
      </c>
      <c r="F25" s="19">
        <f t="shared" si="2"/>
        <v>190.42523714556444</v>
      </c>
      <c r="G25" s="19">
        <f t="shared" si="1"/>
        <v>99.999461085911875</v>
      </c>
      <c r="H25" s="26" t="s">
        <v>192</v>
      </c>
    </row>
    <row r="26" spans="1:8" x14ac:dyDescent="0.25">
      <c r="A26" s="8" t="s">
        <v>36</v>
      </c>
      <c r="B26" s="26" t="s">
        <v>37</v>
      </c>
      <c r="C26" s="15">
        <v>9000</v>
      </c>
      <c r="D26" s="15">
        <v>8790</v>
      </c>
      <c r="E26" s="15">
        <v>8790</v>
      </c>
      <c r="F26" s="19">
        <f t="shared" si="2"/>
        <v>97.666666666666671</v>
      </c>
      <c r="G26" s="19">
        <f t="shared" si="1"/>
        <v>100</v>
      </c>
      <c r="H26" s="26" t="s">
        <v>210</v>
      </c>
    </row>
    <row r="27" spans="1:8" ht="79.2" x14ac:dyDescent="0.25">
      <c r="A27" s="8" t="s">
        <v>38</v>
      </c>
      <c r="B27" s="26" t="s">
        <v>39</v>
      </c>
      <c r="C27" s="15">
        <v>2764954.4</v>
      </c>
      <c r="D27" s="15">
        <v>4859791.0999999996</v>
      </c>
      <c r="E27" s="15">
        <v>4742185.5999999996</v>
      </c>
      <c r="F27" s="19">
        <f t="shared" si="2"/>
        <v>171.51044516321861</v>
      </c>
      <c r="G27" s="19">
        <f t="shared" si="1"/>
        <v>97.580029725969084</v>
      </c>
      <c r="H27" s="26" t="s">
        <v>184</v>
      </c>
    </row>
    <row r="28" spans="1:8" ht="186" customHeight="1" x14ac:dyDescent="0.25">
      <c r="A28" s="8" t="s">
        <v>40</v>
      </c>
      <c r="B28" s="26" t="s">
        <v>41</v>
      </c>
      <c r="C28" s="15">
        <v>69456.100000000006</v>
      </c>
      <c r="D28" s="15">
        <v>67104.100000000006</v>
      </c>
      <c r="E28" s="15">
        <v>63229.5</v>
      </c>
      <c r="F28" s="19">
        <f t="shared" si="2"/>
        <v>91.03520065192258</v>
      </c>
      <c r="G28" s="19">
        <f t="shared" si="1"/>
        <v>94.225986191603781</v>
      </c>
      <c r="H28" s="26" t="s">
        <v>216</v>
      </c>
    </row>
    <row r="29" spans="1:8" ht="26.4" x14ac:dyDescent="0.25">
      <c r="A29" s="8" t="s">
        <v>42</v>
      </c>
      <c r="B29" s="26" t="s">
        <v>43</v>
      </c>
      <c r="C29" s="15">
        <v>1106351.8</v>
      </c>
      <c r="D29" s="15">
        <v>1226255.7</v>
      </c>
      <c r="E29" s="15">
        <v>1197669.3999999999</v>
      </c>
      <c r="F29" s="19">
        <f t="shared" si="2"/>
        <v>108.25393875618947</v>
      </c>
      <c r="G29" s="19">
        <f t="shared" si="1"/>
        <v>97.668814098071053</v>
      </c>
      <c r="H29" s="26" t="s">
        <v>185</v>
      </c>
    </row>
    <row r="30" spans="1:8" x14ac:dyDescent="0.25">
      <c r="A30" s="8" t="s">
        <v>44</v>
      </c>
      <c r="B30" s="26" t="s">
        <v>45</v>
      </c>
      <c r="C30" s="15">
        <v>113811.5</v>
      </c>
      <c r="D30" s="15">
        <v>112740.7</v>
      </c>
      <c r="E30" s="15">
        <v>112064.6</v>
      </c>
      <c r="F30" s="19">
        <f t="shared" si="2"/>
        <v>98.465093597747156</v>
      </c>
      <c r="G30" s="19">
        <f t="shared" si="1"/>
        <v>99.400305302344236</v>
      </c>
      <c r="H30" s="26" t="s">
        <v>210</v>
      </c>
    </row>
    <row r="31" spans="1:8" ht="237.6" x14ac:dyDescent="0.25">
      <c r="A31" s="8" t="s">
        <v>46</v>
      </c>
      <c r="B31" s="26" t="s">
        <v>47</v>
      </c>
      <c r="C31" s="15">
        <v>7433044.2999999998</v>
      </c>
      <c r="D31" s="15">
        <v>9322587.6999999993</v>
      </c>
      <c r="E31" s="15">
        <v>8677098.1999999993</v>
      </c>
      <c r="F31" s="19">
        <f t="shared" si="2"/>
        <v>116.73680190497451</v>
      </c>
      <c r="G31" s="19">
        <f t="shared" si="1"/>
        <v>93.076069426517705</v>
      </c>
      <c r="H31" s="26" t="s">
        <v>213</v>
      </c>
    </row>
    <row r="32" spans="1:8" ht="79.2" x14ac:dyDescent="0.25">
      <c r="A32" s="8" t="s">
        <v>48</v>
      </c>
      <c r="B32" s="26" t="s">
        <v>49</v>
      </c>
      <c r="C32" s="15">
        <v>911902.9</v>
      </c>
      <c r="D32" s="15">
        <v>1030637.9</v>
      </c>
      <c r="E32" s="15">
        <v>998269.7</v>
      </c>
      <c r="F32" s="19">
        <f t="shared" si="2"/>
        <v>109.47105223593432</v>
      </c>
      <c r="G32" s="19">
        <f t="shared" si="1"/>
        <v>96.859401347456753</v>
      </c>
      <c r="H32" s="28" t="s">
        <v>188</v>
      </c>
    </row>
    <row r="33" spans="1:8" ht="51.6" customHeight="1" x14ac:dyDescent="0.25">
      <c r="A33" s="8" t="s">
        <v>50</v>
      </c>
      <c r="B33" s="26" t="s">
        <v>51</v>
      </c>
      <c r="C33" s="15">
        <v>4100</v>
      </c>
      <c r="D33" s="15">
        <v>7493.3</v>
      </c>
      <c r="E33" s="15">
        <v>6500</v>
      </c>
      <c r="F33" s="19">
        <f t="shared" si="2"/>
        <v>158.53658536585365</v>
      </c>
      <c r="G33" s="19">
        <f t="shared" si="1"/>
        <v>86.744158114582362</v>
      </c>
      <c r="H33" s="28" t="s">
        <v>215</v>
      </c>
    </row>
    <row r="34" spans="1:8" ht="215.4" customHeight="1" x14ac:dyDescent="0.25">
      <c r="A34" s="8" t="s">
        <v>52</v>
      </c>
      <c r="B34" s="26" t="s">
        <v>53</v>
      </c>
      <c r="C34" s="15">
        <v>2751636.6</v>
      </c>
      <c r="D34" s="15">
        <v>3932184.9</v>
      </c>
      <c r="E34" s="15">
        <v>3898407.4</v>
      </c>
      <c r="F34" s="19">
        <f t="shared" si="2"/>
        <v>141.67595386687327</v>
      </c>
      <c r="G34" s="19">
        <f t="shared" si="1"/>
        <v>99.140999193603534</v>
      </c>
      <c r="H34" s="26" t="s">
        <v>189</v>
      </c>
    </row>
    <row r="35" spans="1:8" ht="26.4" x14ac:dyDescent="0.25">
      <c r="A35" s="24" t="s">
        <v>54</v>
      </c>
      <c r="B35" s="25" t="s">
        <v>55</v>
      </c>
      <c r="C35" s="17">
        <f>SUM(C36:C40)</f>
        <v>6277092.4000000004</v>
      </c>
      <c r="D35" s="17">
        <f>SUM(D36:D40)</f>
        <v>10217113.100000001</v>
      </c>
      <c r="E35" s="17">
        <f t="shared" ref="E35" si="5">SUM(E36:E40)</f>
        <v>9327739.1000000015</v>
      </c>
      <c r="F35" s="20">
        <f t="shared" si="2"/>
        <v>148.59967809299735</v>
      </c>
      <c r="G35" s="20">
        <f t="shared" si="1"/>
        <v>91.295251493300981</v>
      </c>
      <c r="H35" s="25"/>
    </row>
    <row r="36" spans="1:8" ht="52.8" x14ac:dyDescent="0.25">
      <c r="A36" s="8" t="s">
        <v>56</v>
      </c>
      <c r="B36" s="26" t="s">
        <v>57</v>
      </c>
      <c r="C36" s="15">
        <v>846937</v>
      </c>
      <c r="D36" s="15">
        <v>767572.8</v>
      </c>
      <c r="E36" s="15">
        <v>746346.7</v>
      </c>
      <c r="F36" s="19">
        <f t="shared" si="2"/>
        <v>88.123048113377962</v>
      </c>
      <c r="G36" s="19">
        <f t="shared" si="1"/>
        <v>97.23464666804243</v>
      </c>
      <c r="H36" s="26" t="s">
        <v>193</v>
      </c>
    </row>
    <row r="37" spans="1:8" ht="317.39999999999998" customHeight="1" x14ac:dyDescent="0.25">
      <c r="A37" s="8" t="s">
        <v>58</v>
      </c>
      <c r="B37" s="26" t="s">
        <v>59</v>
      </c>
      <c r="C37" s="15">
        <v>5200987</v>
      </c>
      <c r="D37" s="15">
        <v>8068574.9000000004</v>
      </c>
      <c r="E37" s="15">
        <v>7201127.2000000002</v>
      </c>
      <c r="F37" s="19">
        <f t="shared" si="2"/>
        <v>138.45693519326235</v>
      </c>
      <c r="G37" s="19">
        <f t="shared" si="1"/>
        <v>89.249059335124969</v>
      </c>
      <c r="H37" s="26" t="s">
        <v>220</v>
      </c>
    </row>
    <row r="38" spans="1:8" ht="92.4" x14ac:dyDescent="0.25">
      <c r="A38" s="27" t="s">
        <v>60</v>
      </c>
      <c r="B38" s="26" t="s">
        <v>61</v>
      </c>
      <c r="C38" s="15">
        <v>187984.2</v>
      </c>
      <c r="D38" s="15">
        <v>1115628</v>
      </c>
      <c r="E38" s="15">
        <v>1115016.8</v>
      </c>
      <c r="F38" s="19">
        <f>E38/C38*100</f>
        <v>593.14389188027508</v>
      </c>
      <c r="G38" s="19">
        <f t="shared" si="1"/>
        <v>99.945214713148118</v>
      </c>
      <c r="H38" s="26" t="s">
        <v>190</v>
      </c>
    </row>
    <row r="39" spans="1:8" ht="26.4" x14ac:dyDescent="0.25">
      <c r="A39" s="27" t="s">
        <v>160</v>
      </c>
      <c r="B39" s="26" t="s">
        <v>161</v>
      </c>
      <c r="C39" s="15">
        <v>1500</v>
      </c>
      <c r="D39" s="15">
        <v>1475.9</v>
      </c>
      <c r="E39" s="15">
        <v>1475.9</v>
      </c>
      <c r="F39" s="19">
        <f t="shared" si="2"/>
        <v>98.393333333333345</v>
      </c>
      <c r="G39" s="19">
        <f t="shared" si="1"/>
        <v>100</v>
      </c>
      <c r="H39" s="26" t="s">
        <v>214</v>
      </c>
    </row>
    <row r="40" spans="1:8" ht="39.6" x14ac:dyDescent="0.25">
      <c r="A40" s="8" t="s">
        <v>62</v>
      </c>
      <c r="B40" s="26" t="s">
        <v>63</v>
      </c>
      <c r="C40" s="15">
        <v>39684.199999999997</v>
      </c>
      <c r="D40" s="15">
        <v>263861.5</v>
      </c>
      <c r="E40" s="15">
        <v>263772.5</v>
      </c>
      <c r="F40" s="19">
        <f t="shared" si="2"/>
        <v>664.67888983524938</v>
      </c>
      <c r="G40" s="19">
        <f t="shared" si="1"/>
        <v>99.966270183410614</v>
      </c>
      <c r="H40" s="26" t="s">
        <v>186</v>
      </c>
    </row>
    <row r="41" spans="1:8" x14ac:dyDescent="0.25">
      <c r="A41" s="24" t="s">
        <v>64</v>
      </c>
      <c r="B41" s="25" t="s">
        <v>65</v>
      </c>
      <c r="C41" s="17">
        <f>SUM(C42:C44)</f>
        <v>246817.59999999998</v>
      </c>
      <c r="D41" s="17">
        <f>SUM(D42:D44)</f>
        <v>259007.5</v>
      </c>
      <c r="E41" s="17">
        <f t="shared" ref="E41" si="6">SUM(E42:E44)</f>
        <v>254647.2</v>
      </c>
      <c r="F41" s="20">
        <f t="shared" si="2"/>
        <v>103.17222110578825</v>
      </c>
      <c r="G41" s="20">
        <f t="shared" si="1"/>
        <v>98.316535235466162</v>
      </c>
      <c r="H41" s="25"/>
    </row>
    <row r="42" spans="1:8" ht="26.4" x14ac:dyDescent="0.25">
      <c r="A42" s="8" t="s">
        <v>66</v>
      </c>
      <c r="B42" s="26" t="s">
        <v>67</v>
      </c>
      <c r="C42" s="15">
        <v>101336.8</v>
      </c>
      <c r="D42" s="15">
        <v>99641.3</v>
      </c>
      <c r="E42" s="15">
        <v>98626.2</v>
      </c>
      <c r="F42" s="19">
        <f t="shared" si="2"/>
        <v>97.325157297250357</v>
      </c>
      <c r="G42" s="19">
        <f t="shared" si="1"/>
        <v>98.981245728427865</v>
      </c>
      <c r="H42" s="26" t="s">
        <v>210</v>
      </c>
    </row>
    <row r="43" spans="1:8" ht="39.6" x14ac:dyDescent="0.25">
      <c r="A43" s="8" t="s">
        <v>162</v>
      </c>
      <c r="B43" s="26" t="s">
        <v>163</v>
      </c>
      <c r="C43" s="15">
        <v>2100</v>
      </c>
      <c r="D43" s="15">
        <v>4475</v>
      </c>
      <c r="E43" s="15">
        <v>4475</v>
      </c>
      <c r="F43" s="19">
        <f t="shared" si="2"/>
        <v>213.0952380952381</v>
      </c>
      <c r="G43" s="19">
        <f t="shared" si="1"/>
        <v>100</v>
      </c>
      <c r="H43" s="26" t="s">
        <v>187</v>
      </c>
    </row>
    <row r="44" spans="1:8" ht="105.6" x14ac:dyDescent="0.25">
      <c r="A44" s="8" t="s">
        <v>68</v>
      </c>
      <c r="B44" s="26" t="s">
        <v>69</v>
      </c>
      <c r="C44" s="15">
        <v>143380.79999999999</v>
      </c>
      <c r="D44" s="15">
        <v>154891.20000000001</v>
      </c>
      <c r="E44" s="15">
        <v>151546</v>
      </c>
      <c r="F44" s="19">
        <f t="shared" si="2"/>
        <v>105.69476526843205</v>
      </c>
      <c r="G44" s="19">
        <f t="shared" si="1"/>
        <v>97.840290474862343</v>
      </c>
      <c r="H44" s="26" t="s">
        <v>194</v>
      </c>
    </row>
    <row r="45" spans="1:8" x14ac:dyDescent="0.25">
      <c r="A45" s="24" t="s">
        <v>70</v>
      </c>
      <c r="B45" s="25" t="s">
        <v>71</v>
      </c>
      <c r="C45" s="17">
        <f>SUM(C46:C53)</f>
        <v>24303621.800000001</v>
      </c>
      <c r="D45" s="17">
        <f>SUM(D46:D53)</f>
        <v>28376772.900000006</v>
      </c>
      <c r="E45" s="17">
        <f t="shared" ref="E45" si="7">SUM(E46:E53)</f>
        <v>27617683.100000001</v>
      </c>
      <c r="F45" s="20">
        <f t="shared" si="2"/>
        <v>113.63607995249498</v>
      </c>
      <c r="G45" s="20">
        <f t="shared" si="1"/>
        <v>97.324960795665376</v>
      </c>
      <c r="H45" s="25"/>
    </row>
    <row r="46" spans="1:8" ht="66" x14ac:dyDescent="0.25">
      <c r="A46" s="8" t="s">
        <v>72</v>
      </c>
      <c r="B46" s="26" t="s">
        <v>73</v>
      </c>
      <c r="C46" s="15">
        <v>7928350.9000000004</v>
      </c>
      <c r="D46" s="15">
        <v>9697845.6999999993</v>
      </c>
      <c r="E46" s="15">
        <v>9408983.6999999993</v>
      </c>
      <c r="F46" s="19">
        <f t="shared" si="2"/>
        <v>118.6751673667723</v>
      </c>
      <c r="G46" s="19">
        <f t="shared" si="1"/>
        <v>97.021379707041532</v>
      </c>
      <c r="H46" s="26" t="s">
        <v>176</v>
      </c>
    </row>
    <row r="47" spans="1:8" ht="79.2" x14ac:dyDescent="0.25">
      <c r="A47" s="8" t="s">
        <v>74</v>
      </c>
      <c r="B47" s="26" t="s">
        <v>75</v>
      </c>
      <c r="C47" s="15">
        <v>12116234.6</v>
      </c>
      <c r="D47" s="15">
        <v>14216144.9</v>
      </c>
      <c r="E47" s="15">
        <v>13760199.800000001</v>
      </c>
      <c r="F47" s="19">
        <f t="shared" si="2"/>
        <v>113.56828465503632</v>
      </c>
      <c r="G47" s="19">
        <f t="shared" si="1"/>
        <v>96.792765526749804</v>
      </c>
      <c r="H47" s="26" t="s">
        <v>177</v>
      </c>
    </row>
    <row r="48" spans="1:8" x14ac:dyDescent="0.25">
      <c r="A48" s="8" t="s">
        <v>164</v>
      </c>
      <c r="B48" s="26" t="s">
        <v>165</v>
      </c>
      <c r="C48" s="15">
        <v>196829.1</v>
      </c>
      <c r="D48" s="15">
        <v>203059.5</v>
      </c>
      <c r="E48" s="15">
        <v>203059.5</v>
      </c>
      <c r="F48" s="19">
        <f t="shared" si="2"/>
        <v>103.16538560609179</v>
      </c>
      <c r="G48" s="19">
        <f t="shared" si="1"/>
        <v>100</v>
      </c>
      <c r="H48" s="26" t="s">
        <v>210</v>
      </c>
    </row>
    <row r="49" spans="1:8" ht="105.6" x14ac:dyDescent="0.25">
      <c r="A49" s="8" t="s">
        <v>76</v>
      </c>
      <c r="B49" s="26" t="s">
        <v>77</v>
      </c>
      <c r="C49" s="15">
        <v>2386629.4</v>
      </c>
      <c r="D49" s="15">
        <v>2508840.7999999998</v>
      </c>
      <c r="E49" s="15">
        <v>2508319.5</v>
      </c>
      <c r="F49" s="19">
        <f t="shared" si="2"/>
        <v>105.09882682246352</v>
      </c>
      <c r="G49" s="19">
        <f t="shared" si="1"/>
        <v>99.979221479497625</v>
      </c>
      <c r="H49" s="26" t="s">
        <v>195</v>
      </c>
    </row>
    <row r="50" spans="1:8" ht="26.4" x14ac:dyDescent="0.25">
      <c r="A50" s="8" t="s">
        <v>78</v>
      </c>
      <c r="B50" s="26" t="s">
        <v>79</v>
      </c>
      <c r="C50" s="15">
        <v>243053.1</v>
      </c>
      <c r="D50" s="15">
        <v>242916.6</v>
      </c>
      <c r="E50" s="15">
        <v>242916.6</v>
      </c>
      <c r="F50" s="19">
        <f t="shared" si="2"/>
        <v>99.943839432617807</v>
      </c>
      <c r="G50" s="19">
        <f t="shared" si="1"/>
        <v>100</v>
      </c>
      <c r="H50" s="26" t="s">
        <v>210</v>
      </c>
    </row>
    <row r="51" spans="1:8" x14ac:dyDescent="0.25">
      <c r="A51" s="8" t="s">
        <v>80</v>
      </c>
      <c r="B51" s="26" t="s">
        <v>166</v>
      </c>
      <c r="C51" s="15">
        <v>806858.5</v>
      </c>
      <c r="D51" s="15">
        <v>809283.8</v>
      </c>
      <c r="E51" s="15">
        <v>803209.4</v>
      </c>
      <c r="F51" s="19">
        <f t="shared" si="2"/>
        <v>99.547739783369707</v>
      </c>
      <c r="G51" s="19">
        <f t="shared" si="1"/>
        <v>99.249410404607133</v>
      </c>
      <c r="H51" s="26" t="s">
        <v>210</v>
      </c>
    </row>
    <row r="52" spans="1:8" ht="39.6" x14ac:dyDescent="0.25">
      <c r="A52" s="8" t="s">
        <v>81</v>
      </c>
      <c r="B52" s="26" t="s">
        <v>167</v>
      </c>
      <c r="C52" s="15">
        <v>480138.3</v>
      </c>
      <c r="D52" s="15">
        <v>533404.6</v>
      </c>
      <c r="E52" s="15">
        <v>526021.30000000005</v>
      </c>
      <c r="F52" s="19">
        <f t="shared" si="2"/>
        <v>109.55620495178162</v>
      </c>
      <c r="G52" s="19">
        <f t="shared" si="1"/>
        <v>98.615816211558752</v>
      </c>
      <c r="H52" s="26" t="s">
        <v>196</v>
      </c>
    </row>
    <row r="53" spans="1:8" ht="71.400000000000006" customHeight="1" x14ac:dyDescent="0.25">
      <c r="A53" s="8" t="s">
        <v>82</v>
      </c>
      <c r="B53" s="26" t="s">
        <v>83</v>
      </c>
      <c r="C53" s="15">
        <v>145527.9</v>
      </c>
      <c r="D53" s="15">
        <v>165277</v>
      </c>
      <c r="E53" s="15">
        <v>164973.29999999999</v>
      </c>
      <c r="F53" s="19">
        <f t="shared" si="2"/>
        <v>113.36197388954284</v>
      </c>
      <c r="G53" s="19">
        <f t="shared" si="1"/>
        <v>99.816247874779904</v>
      </c>
      <c r="H53" s="26" t="s">
        <v>178</v>
      </c>
    </row>
    <row r="54" spans="1:8" x14ac:dyDescent="0.25">
      <c r="A54" s="24" t="s">
        <v>84</v>
      </c>
      <c r="B54" s="25" t="s">
        <v>85</v>
      </c>
      <c r="C54" s="17">
        <f>SUM(C55:C57)</f>
        <v>2525166.7000000002</v>
      </c>
      <c r="D54" s="17">
        <f>SUM(D55:D57)</f>
        <v>2993550.4000000004</v>
      </c>
      <c r="E54" s="17">
        <f t="shared" ref="E54" si="8">SUM(E55:E57)</f>
        <v>2708716.1</v>
      </c>
      <c r="F54" s="20">
        <f t="shared" si="2"/>
        <v>107.26880328336344</v>
      </c>
      <c r="G54" s="20">
        <f t="shared" si="1"/>
        <v>90.485067497109782</v>
      </c>
      <c r="H54" s="25"/>
    </row>
    <row r="55" spans="1:8" ht="26.4" x14ac:dyDescent="0.25">
      <c r="A55" s="8" t="s">
        <v>86</v>
      </c>
      <c r="B55" s="26" t="s">
        <v>87</v>
      </c>
      <c r="C55" s="15">
        <v>2513228.1</v>
      </c>
      <c r="D55" s="15">
        <v>2972540.7</v>
      </c>
      <c r="E55" s="15">
        <v>2688070.7</v>
      </c>
      <c r="F55" s="19">
        <f t="shared" si="2"/>
        <v>106.95689340732741</v>
      </c>
      <c r="G55" s="19">
        <f t="shared" si="1"/>
        <v>90.430072160155788</v>
      </c>
      <c r="H55" s="26" t="s">
        <v>168</v>
      </c>
    </row>
    <row r="56" spans="1:8" x14ac:dyDescent="0.25">
      <c r="A56" s="8" t="s">
        <v>88</v>
      </c>
      <c r="B56" s="26" t="s">
        <v>89</v>
      </c>
      <c r="C56" s="15">
        <v>2500</v>
      </c>
      <c r="D56" s="15">
        <v>2500</v>
      </c>
      <c r="E56" s="15">
        <v>2500</v>
      </c>
      <c r="F56" s="19">
        <f t="shared" si="2"/>
        <v>100</v>
      </c>
      <c r="G56" s="19">
        <f t="shared" si="1"/>
        <v>100</v>
      </c>
      <c r="H56" s="26" t="s">
        <v>210</v>
      </c>
    </row>
    <row r="57" spans="1:8" ht="26.4" x14ac:dyDescent="0.25">
      <c r="A57" s="27" t="s">
        <v>90</v>
      </c>
      <c r="B57" s="26" t="s">
        <v>91</v>
      </c>
      <c r="C57" s="15">
        <v>9438.6</v>
      </c>
      <c r="D57" s="15">
        <v>18509.7</v>
      </c>
      <c r="E57" s="15">
        <v>18145.400000000001</v>
      </c>
      <c r="F57" s="19">
        <f t="shared" si="2"/>
        <v>192.24673150679129</v>
      </c>
      <c r="G57" s="19">
        <f t="shared" si="1"/>
        <v>98.031842763523997</v>
      </c>
      <c r="H57" s="26" t="s">
        <v>179</v>
      </c>
    </row>
    <row r="58" spans="1:8" x14ac:dyDescent="0.25">
      <c r="A58" s="24" t="s">
        <v>92</v>
      </c>
      <c r="B58" s="25" t="s">
        <v>93</v>
      </c>
      <c r="C58" s="17">
        <f>SUM(C59:C65)</f>
        <v>11052045.799999999</v>
      </c>
      <c r="D58" s="17">
        <f>SUM(D59:D65)</f>
        <v>15113535.100000001</v>
      </c>
      <c r="E58" s="17">
        <f t="shared" ref="E58" si="9">SUM(E59:E65)</f>
        <v>15063568.5</v>
      </c>
      <c r="F58" s="20">
        <f t="shared" si="2"/>
        <v>136.29665287851051</v>
      </c>
      <c r="G58" s="20">
        <f t="shared" si="1"/>
        <v>99.669391709686764</v>
      </c>
      <c r="H58" s="25"/>
    </row>
    <row r="59" spans="1:8" ht="250.8" x14ac:dyDescent="0.25">
      <c r="A59" s="8" t="s">
        <v>94</v>
      </c>
      <c r="B59" s="26" t="s">
        <v>95</v>
      </c>
      <c r="C59" s="15">
        <v>3920605.8</v>
      </c>
      <c r="D59" s="15">
        <f>5214992.7+4850</f>
        <v>5219842.7</v>
      </c>
      <c r="E59" s="15">
        <v>5221001</v>
      </c>
      <c r="F59" s="19">
        <f t="shared" si="2"/>
        <v>133.16822109481143</v>
      </c>
      <c r="G59" s="19">
        <f t="shared" si="1"/>
        <v>100.02219032385784</v>
      </c>
      <c r="H59" s="26" t="s">
        <v>197</v>
      </c>
    </row>
    <row r="60" spans="1:8" ht="171.6" x14ac:dyDescent="0.25">
      <c r="A60" s="8" t="s">
        <v>96</v>
      </c>
      <c r="B60" s="26" t="s">
        <v>97</v>
      </c>
      <c r="C60" s="15">
        <v>3003313.4</v>
      </c>
      <c r="D60" s="15">
        <v>3717484.7</v>
      </c>
      <c r="E60" s="15">
        <v>3671785.9</v>
      </c>
      <c r="F60" s="19">
        <f t="shared" si="2"/>
        <v>122.25783363134863</v>
      </c>
      <c r="G60" s="19">
        <f t="shared" si="1"/>
        <v>98.770706440298184</v>
      </c>
      <c r="H60" s="26" t="s">
        <v>198</v>
      </c>
    </row>
    <row r="61" spans="1:8" ht="26.4" x14ac:dyDescent="0.25">
      <c r="A61" s="8" t="s">
        <v>98</v>
      </c>
      <c r="B61" s="26" t="s">
        <v>99</v>
      </c>
      <c r="C61" s="15">
        <v>44776.3</v>
      </c>
      <c r="D61" s="15">
        <v>32039</v>
      </c>
      <c r="E61" s="15">
        <v>31728.7</v>
      </c>
      <c r="F61" s="19">
        <f t="shared" si="2"/>
        <v>70.860477529407291</v>
      </c>
      <c r="G61" s="19">
        <f t="shared" si="1"/>
        <v>99.031492868067048</v>
      </c>
      <c r="H61" s="26" t="s">
        <v>199</v>
      </c>
    </row>
    <row r="62" spans="1:8" x14ac:dyDescent="0.25">
      <c r="A62" s="8" t="s">
        <v>100</v>
      </c>
      <c r="B62" s="26" t="s">
        <v>101</v>
      </c>
      <c r="C62" s="15">
        <v>219094.2</v>
      </c>
      <c r="D62" s="15">
        <v>219832.5</v>
      </c>
      <c r="E62" s="15">
        <v>220880.5</v>
      </c>
      <c r="F62" s="19">
        <f t="shared" si="2"/>
        <v>100.81531140486604</v>
      </c>
      <c r="G62" s="19">
        <f t="shared" si="1"/>
        <v>100.47672659866033</v>
      </c>
      <c r="H62" s="26" t="s">
        <v>210</v>
      </c>
    </row>
    <row r="63" spans="1:8" x14ac:dyDescent="0.25">
      <c r="A63" s="8" t="s">
        <v>102</v>
      </c>
      <c r="B63" s="26" t="s">
        <v>103</v>
      </c>
      <c r="C63" s="15">
        <v>118989.8</v>
      </c>
      <c r="D63" s="15">
        <v>119356.6</v>
      </c>
      <c r="E63" s="15">
        <v>119311.4</v>
      </c>
      <c r="F63" s="19">
        <f t="shared" si="2"/>
        <v>100.27027526729182</v>
      </c>
      <c r="G63" s="19">
        <f t="shared" si="1"/>
        <v>99.962130288563841</v>
      </c>
      <c r="H63" s="26" t="s">
        <v>210</v>
      </c>
    </row>
    <row r="64" spans="1:8" ht="39.6" x14ac:dyDescent="0.25">
      <c r="A64" s="8" t="s">
        <v>104</v>
      </c>
      <c r="B64" s="26" t="s">
        <v>105</v>
      </c>
      <c r="C64" s="15">
        <v>244778.3</v>
      </c>
      <c r="D64" s="15">
        <f>255696.9+1000</f>
        <v>256696.9</v>
      </c>
      <c r="E64" s="15">
        <v>256003.7</v>
      </c>
      <c r="F64" s="19">
        <f t="shared" si="2"/>
        <v>104.58594573130054</v>
      </c>
      <c r="G64" s="19">
        <f t="shared" si="1"/>
        <v>99.729953887249906</v>
      </c>
      <c r="H64" s="26" t="s">
        <v>210</v>
      </c>
    </row>
    <row r="65" spans="1:8" ht="39.6" x14ac:dyDescent="0.25">
      <c r="A65" s="8" t="s">
        <v>106</v>
      </c>
      <c r="B65" s="26" t="s">
        <v>107</v>
      </c>
      <c r="C65" s="15">
        <v>3500488</v>
      </c>
      <c r="D65" s="15">
        <f>5554132.7-5850</f>
        <v>5548282.7000000002</v>
      </c>
      <c r="E65" s="15">
        <v>5542857.2999999998</v>
      </c>
      <c r="F65" s="19">
        <f t="shared" si="2"/>
        <v>158.34527357328463</v>
      </c>
      <c r="G65" s="19">
        <f t="shared" si="1"/>
        <v>99.902214788009985</v>
      </c>
      <c r="H65" s="26" t="s">
        <v>169</v>
      </c>
    </row>
    <row r="66" spans="1:8" x14ac:dyDescent="0.25">
      <c r="A66" s="24" t="s">
        <v>108</v>
      </c>
      <c r="B66" s="25" t="s">
        <v>109</v>
      </c>
      <c r="C66" s="17">
        <f>SUM(C67:C71)</f>
        <v>21984355.199999999</v>
      </c>
      <c r="D66" s="17">
        <f>SUM(D67:D71)</f>
        <v>24044104.900000002</v>
      </c>
      <c r="E66" s="17">
        <f t="shared" ref="E66" si="10">SUM(E67:E71)</f>
        <v>23726039</v>
      </c>
      <c r="F66" s="20">
        <f t="shared" si="2"/>
        <v>107.9223783647746</v>
      </c>
      <c r="G66" s="20">
        <f t="shared" si="1"/>
        <v>98.677156411840471</v>
      </c>
      <c r="H66" s="25"/>
    </row>
    <row r="67" spans="1:8" ht="39.6" x14ac:dyDescent="0.25">
      <c r="A67" s="8" t="s">
        <v>110</v>
      </c>
      <c r="B67" s="26" t="s">
        <v>111</v>
      </c>
      <c r="C67" s="15">
        <v>454112.7</v>
      </c>
      <c r="D67" s="15">
        <v>349529.2</v>
      </c>
      <c r="E67" s="15">
        <v>350309.4</v>
      </c>
      <c r="F67" s="19">
        <f t="shared" si="2"/>
        <v>77.141511347293317</v>
      </c>
      <c r="G67" s="19">
        <f t="shared" si="1"/>
        <v>100.22321454115995</v>
      </c>
      <c r="H67" s="26" t="s">
        <v>170</v>
      </c>
    </row>
    <row r="68" spans="1:8" ht="39.6" x14ac:dyDescent="0.25">
      <c r="A68" s="8" t="s">
        <v>112</v>
      </c>
      <c r="B68" s="26" t="s">
        <v>113</v>
      </c>
      <c r="C68" s="15">
        <v>3241820.7</v>
      </c>
      <c r="D68" s="15">
        <v>3617896.9</v>
      </c>
      <c r="E68" s="15">
        <v>3581697.7</v>
      </c>
      <c r="F68" s="19">
        <f t="shared" si="2"/>
        <v>110.48413936032921</v>
      </c>
      <c r="G68" s="19">
        <f t="shared" si="1"/>
        <v>98.999440807724511</v>
      </c>
      <c r="H68" s="26" t="s">
        <v>171</v>
      </c>
    </row>
    <row r="69" spans="1:8" ht="145.19999999999999" x14ac:dyDescent="0.25">
      <c r="A69" s="8" t="s">
        <v>114</v>
      </c>
      <c r="B69" s="26" t="s">
        <v>115</v>
      </c>
      <c r="C69" s="15">
        <v>15727412.9</v>
      </c>
      <c r="D69" s="15">
        <v>17013934.300000001</v>
      </c>
      <c r="E69" s="15">
        <v>16766766.4</v>
      </c>
      <c r="F69" s="19">
        <f t="shared" si="2"/>
        <v>106.60854716925503</v>
      </c>
      <c r="G69" s="19">
        <f t="shared" si="1"/>
        <v>98.547261934589699</v>
      </c>
      <c r="H69" s="26" t="s">
        <v>172</v>
      </c>
    </row>
    <row r="70" spans="1:8" ht="39.6" x14ac:dyDescent="0.25">
      <c r="A70" s="8" t="s">
        <v>116</v>
      </c>
      <c r="B70" s="26" t="s">
        <v>117</v>
      </c>
      <c r="C70" s="15">
        <v>2146518.7000000002</v>
      </c>
      <c r="D70" s="15">
        <v>2609466.7000000002</v>
      </c>
      <c r="E70" s="15">
        <v>2598692.9</v>
      </c>
      <c r="F70" s="19">
        <f t="shared" si="2"/>
        <v>121.06546754053433</v>
      </c>
      <c r="G70" s="19">
        <f t="shared" si="1"/>
        <v>99.587126365705288</v>
      </c>
      <c r="H70" s="26" t="s">
        <v>173</v>
      </c>
    </row>
    <row r="71" spans="1:8" ht="26.4" x14ac:dyDescent="0.25">
      <c r="A71" s="8" t="s">
        <v>118</v>
      </c>
      <c r="B71" s="26" t="s">
        <v>119</v>
      </c>
      <c r="C71" s="15">
        <v>414490.2</v>
      </c>
      <c r="D71" s="15">
        <v>453277.8</v>
      </c>
      <c r="E71" s="15">
        <v>428572.6</v>
      </c>
      <c r="F71" s="19">
        <f t="shared" si="2"/>
        <v>103.39752302949501</v>
      </c>
      <c r="G71" s="19">
        <f t="shared" ref="G71:G84" si="11">E71/D71*100</f>
        <v>94.549655862254895</v>
      </c>
      <c r="H71" s="26" t="s">
        <v>224</v>
      </c>
    </row>
    <row r="72" spans="1:8" x14ac:dyDescent="0.25">
      <c r="A72" s="24" t="s">
        <v>120</v>
      </c>
      <c r="B72" s="25" t="s">
        <v>121</v>
      </c>
      <c r="C72" s="17">
        <f>SUM(C73:C75)</f>
        <v>1634619.7</v>
      </c>
      <c r="D72" s="17">
        <f>SUM(D73:D75)</f>
        <v>1484077.2999999998</v>
      </c>
      <c r="E72" s="17">
        <f t="shared" ref="E72" si="12">SUM(E73:E75)</f>
        <v>1232580.2000000002</v>
      </c>
      <c r="F72" s="20">
        <f t="shared" si="2"/>
        <v>75.404707284513961</v>
      </c>
      <c r="G72" s="20">
        <f t="shared" si="11"/>
        <v>83.053638782831612</v>
      </c>
      <c r="H72" s="25"/>
    </row>
    <row r="73" spans="1:8" ht="26.4" x14ac:dyDescent="0.25">
      <c r="A73" s="8" t="s">
        <v>122</v>
      </c>
      <c r="B73" s="26" t="s">
        <v>123</v>
      </c>
      <c r="C73" s="15">
        <v>1850</v>
      </c>
      <c r="D73" s="15">
        <v>62338.7</v>
      </c>
      <c r="E73" s="15">
        <v>61688.1</v>
      </c>
      <c r="F73" s="19">
        <f t="shared" ref="F73:F84" si="13">E73/C73*100</f>
        <v>3334.491891891892</v>
      </c>
      <c r="G73" s="19">
        <f t="shared" si="11"/>
        <v>98.956346539148228</v>
      </c>
      <c r="H73" s="26" t="s">
        <v>180</v>
      </c>
    </row>
    <row r="74" spans="1:8" ht="79.2" customHeight="1" x14ac:dyDescent="0.25">
      <c r="A74" s="27" t="s">
        <v>124</v>
      </c>
      <c r="B74" s="26" t="s">
        <v>125</v>
      </c>
      <c r="C74" s="15">
        <v>1152536.7</v>
      </c>
      <c r="D74" s="15">
        <v>866669.9</v>
      </c>
      <c r="E74" s="15">
        <v>624893.80000000005</v>
      </c>
      <c r="F74" s="29">
        <f t="shared" si="13"/>
        <v>54.218993633781906</v>
      </c>
      <c r="G74" s="29">
        <f t="shared" si="11"/>
        <v>72.10286177009263</v>
      </c>
      <c r="H74" s="26" t="s">
        <v>225</v>
      </c>
    </row>
    <row r="75" spans="1:8" ht="26.4" x14ac:dyDescent="0.25">
      <c r="A75" s="8" t="s">
        <v>126</v>
      </c>
      <c r="B75" s="26" t="s">
        <v>127</v>
      </c>
      <c r="C75" s="15">
        <v>480233</v>
      </c>
      <c r="D75" s="15">
        <v>555068.69999999995</v>
      </c>
      <c r="E75" s="15">
        <v>545998.30000000005</v>
      </c>
      <c r="F75" s="19">
        <f t="shared" si="13"/>
        <v>113.69445664916822</v>
      </c>
      <c r="G75" s="19">
        <f t="shared" si="11"/>
        <v>98.365895969273737</v>
      </c>
      <c r="H75" s="26" t="s">
        <v>181</v>
      </c>
    </row>
    <row r="76" spans="1:8" x14ac:dyDescent="0.25">
      <c r="A76" s="24" t="s">
        <v>128</v>
      </c>
      <c r="B76" s="25" t="s">
        <v>129</v>
      </c>
      <c r="C76" s="17">
        <f>SUM(C77:C78)</f>
        <v>151000</v>
      </c>
      <c r="D76" s="17">
        <f>SUM(D77:D78)</f>
        <v>191000</v>
      </c>
      <c r="E76" s="17">
        <f t="shared" ref="E76" si="14">SUM(E77:E78)</f>
        <v>177698.1</v>
      </c>
      <c r="F76" s="20">
        <f t="shared" si="13"/>
        <v>117.68086092715234</v>
      </c>
      <c r="G76" s="20">
        <f t="shared" si="11"/>
        <v>93.035654450261788</v>
      </c>
      <c r="H76" s="25"/>
    </row>
    <row r="77" spans="1:8" ht="66" x14ac:dyDescent="0.25">
      <c r="A77" s="8" t="s">
        <v>130</v>
      </c>
      <c r="B77" s="26" t="s">
        <v>131</v>
      </c>
      <c r="C77" s="15">
        <v>91000</v>
      </c>
      <c r="D77" s="15">
        <v>131000</v>
      </c>
      <c r="E77" s="15">
        <v>118326.3</v>
      </c>
      <c r="F77" s="19">
        <f t="shared" si="13"/>
        <v>130.02890109890112</v>
      </c>
      <c r="G77" s="19">
        <f t="shared" si="11"/>
        <v>90.325419847328249</v>
      </c>
      <c r="H77" s="26" t="s">
        <v>218</v>
      </c>
    </row>
    <row r="78" spans="1:8" x14ac:dyDescent="0.25">
      <c r="A78" s="8" t="s">
        <v>132</v>
      </c>
      <c r="B78" s="26" t="s">
        <v>133</v>
      </c>
      <c r="C78" s="15">
        <v>60000</v>
      </c>
      <c r="D78" s="15">
        <v>60000</v>
      </c>
      <c r="E78" s="15">
        <v>59371.8</v>
      </c>
      <c r="F78" s="19">
        <f t="shared" si="13"/>
        <v>98.953000000000003</v>
      </c>
      <c r="G78" s="19">
        <f t="shared" si="11"/>
        <v>98.953000000000003</v>
      </c>
      <c r="H78" s="26" t="s">
        <v>210</v>
      </c>
    </row>
    <row r="79" spans="1:8" ht="39.6" x14ac:dyDescent="0.25">
      <c r="A79" s="24" t="s">
        <v>134</v>
      </c>
      <c r="B79" s="25" t="s">
        <v>135</v>
      </c>
      <c r="C79" s="17">
        <f>C80</f>
        <v>190380</v>
      </c>
      <c r="D79" s="17">
        <f>D80</f>
        <v>38600</v>
      </c>
      <c r="E79" s="17">
        <f t="shared" ref="E79" si="15">E80</f>
        <v>37562.199999999997</v>
      </c>
      <c r="F79" s="20">
        <f t="shared" si="13"/>
        <v>19.73011870994852</v>
      </c>
      <c r="G79" s="20">
        <f t="shared" si="11"/>
        <v>97.311398963730568</v>
      </c>
      <c r="H79" s="25"/>
    </row>
    <row r="80" spans="1:8" ht="52.8" x14ac:dyDescent="0.25">
      <c r="A80" s="8" t="s">
        <v>136</v>
      </c>
      <c r="B80" s="26" t="s">
        <v>137</v>
      </c>
      <c r="C80" s="15">
        <v>190380</v>
      </c>
      <c r="D80" s="15">
        <v>38600</v>
      </c>
      <c r="E80" s="15">
        <v>37562.199999999997</v>
      </c>
      <c r="F80" s="19">
        <f t="shared" si="13"/>
        <v>19.73011870994852</v>
      </c>
      <c r="G80" s="19">
        <f t="shared" si="11"/>
        <v>97.311398963730568</v>
      </c>
      <c r="H80" s="26" t="s">
        <v>182</v>
      </c>
    </row>
    <row r="81" spans="1:8" ht="66" x14ac:dyDescent="0.25">
      <c r="A81" s="24" t="s">
        <v>138</v>
      </c>
      <c r="B81" s="25" t="s">
        <v>139</v>
      </c>
      <c r="C81" s="17">
        <f>SUM(C82:C84)</f>
        <v>4088660.3000000003</v>
      </c>
      <c r="D81" s="17">
        <f>SUM(D82:D84)</f>
        <v>4847946</v>
      </c>
      <c r="E81" s="17">
        <f t="shared" ref="E81" si="16">SUM(E82:E84)</f>
        <v>4811358.5999999996</v>
      </c>
      <c r="F81" s="20">
        <f t="shared" si="13"/>
        <v>117.67567484146333</v>
      </c>
      <c r="G81" s="20">
        <f t="shared" si="11"/>
        <v>99.245300999639838</v>
      </c>
      <c r="H81" s="25"/>
    </row>
    <row r="82" spans="1:8" ht="39.6" x14ac:dyDescent="0.25">
      <c r="A82" s="8" t="s">
        <v>140</v>
      </c>
      <c r="B82" s="26" t="s">
        <v>141</v>
      </c>
      <c r="C82" s="15">
        <v>704706.1</v>
      </c>
      <c r="D82" s="15">
        <v>673637.1</v>
      </c>
      <c r="E82" s="15">
        <v>673637.1</v>
      </c>
      <c r="F82" s="19">
        <f t="shared" si="13"/>
        <v>95.591211712230105</v>
      </c>
      <c r="G82" s="19">
        <f t="shared" si="11"/>
        <v>100</v>
      </c>
      <c r="H82" s="26" t="s">
        <v>210</v>
      </c>
    </row>
    <row r="83" spans="1:8" ht="141.6" customHeight="1" x14ac:dyDescent="0.25">
      <c r="A83" s="27" t="s">
        <v>142</v>
      </c>
      <c r="B83" s="26" t="s">
        <v>143</v>
      </c>
      <c r="C83" s="15">
        <v>351535</v>
      </c>
      <c r="D83" s="15">
        <v>1146908.2</v>
      </c>
      <c r="E83" s="15">
        <v>956801.4</v>
      </c>
      <c r="F83" s="19">
        <f t="shared" si="13"/>
        <v>272.17813304507376</v>
      </c>
      <c r="G83" s="19">
        <f t="shared" si="11"/>
        <v>83.424410079202502</v>
      </c>
      <c r="H83" s="26" t="s">
        <v>217</v>
      </c>
    </row>
    <row r="84" spans="1:8" ht="88.8" customHeight="1" x14ac:dyDescent="0.25">
      <c r="A84" s="27" t="s">
        <v>144</v>
      </c>
      <c r="B84" s="26" t="s">
        <v>145</v>
      </c>
      <c r="C84" s="15">
        <v>3032419.2</v>
      </c>
      <c r="D84" s="15">
        <v>3027400.7</v>
      </c>
      <c r="E84" s="15">
        <v>3180920.1</v>
      </c>
      <c r="F84" s="19">
        <f t="shared" si="13"/>
        <v>104.8971098718805</v>
      </c>
      <c r="G84" s="19">
        <f t="shared" si="11"/>
        <v>105.0709970437676</v>
      </c>
      <c r="H84" s="26" t="s">
        <v>221</v>
      </c>
    </row>
    <row r="85" spans="1:8" x14ac:dyDescent="0.25">
      <c r="A85" s="2"/>
      <c r="B85" s="5" t="s">
        <v>152</v>
      </c>
      <c r="C85" s="21">
        <f>C7+C18+C20+C24+C35+C41+C45+C54+C58+C66+C72+C76+C79+C81</f>
        <v>96143415.200000003</v>
      </c>
      <c r="D85" s="21">
        <f>D7+D18+D20+D24+D35+D41+D45+D54+D58+D66+D72+D76+D79+D81</f>
        <v>117283840.50000001</v>
      </c>
      <c r="E85" s="21">
        <f>E7+E18+E20+E24+E35+E41+E45+E54+E58+E66+E72+E76+E79+E81</f>
        <v>113159528.8</v>
      </c>
      <c r="F85" s="21">
        <f>E85/C85*100</f>
        <v>117.69867813058505</v>
      </c>
      <c r="G85" s="21">
        <f>E85/D85*100</f>
        <v>96.483478301514168</v>
      </c>
      <c r="H85" s="22"/>
    </row>
  </sheetData>
  <autoFilter ref="A6:H7"/>
  <mergeCells count="9">
    <mergeCell ref="H4:H5"/>
    <mergeCell ref="A2:H2"/>
    <mergeCell ref="D4:D5"/>
    <mergeCell ref="E4:E5"/>
    <mergeCell ref="B4:B5"/>
    <mergeCell ref="A4:A5"/>
    <mergeCell ref="F4:F5"/>
    <mergeCell ref="C4:C5"/>
    <mergeCell ref="G4:G5"/>
  </mergeCells>
  <pageMargins left="0.7" right="0.7" top="0.75" bottom="0.75" header="0.3" footer="0.3"/>
  <pageSetup paperSize="9" scale="68" fitToHeight="0" orientation="landscape" r:id="rId1"/>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46"/>
  <sheetViews>
    <sheetView workbookViewId="0">
      <selection activeCell="B16" sqref="B16"/>
    </sheetView>
  </sheetViews>
  <sheetFormatPr defaultRowHeight="13.2" x14ac:dyDescent="0.25"/>
  <cols>
    <col min="2" max="2" width="56" customWidth="1"/>
    <col min="3" max="3" width="18.6640625" customWidth="1"/>
    <col min="4" max="4" width="13.88671875" customWidth="1"/>
    <col min="5" max="5" width="13.5546875" customWidth="1"/>
    <col min="6" max="6" width="16" customWidth="1"/>
    <col min="7" max="7" width="64" customWidth="1"/>
  </cols>
  <sheetData>
    <row r="3" spans="1:7" ht="29.25" customHeight="1" x14ac:dyDescent="0.25">
      <c r="A3" s="37" t="s">
        <v>150</v>
      </c>
      <c r="B3" s="37" t="s">
        <v>151</v>
      </c>
      <c r="C3" s="38" t="s">
        <v>154</v>
      </c>
      <c r="D3" s="36" t="s">
        <v>155</v>
      </c>
      <c r="E3" s="36" t="s">
        <v>156</v>
      </c>
      <c r="F3" s="36" t="s">
        <v>148</v>
      </c>
      <c r="G3" s="33" t="s">
        <v>149</v>
      </c>
    </row>
    <row r="4" spans="1:7" ht="46.5" customHeight="1" x14ac:dyDescent="0.25">
      <c r="A4" s="37"/>
      <c r="B4" s="37"/>
      <c r="C4" s="38"/>
      <c r="D4" s="36"/>
      <c r="E4" s="36"/>
      <c r="F4" s="36"/>
      <c r="G4" s="34"/>
    </row>
    <row r="5" spans="1:7" ht="26.4" x14ac:dyDescent="0.25">
      <c r="A5" s="4" t="s">
        <v>3</v>
      </c>
      <c r="B5" s="6" t="s">
        <v>4</v>
      </c>
      <c r="C5" s="15">
        <v>5017.1000000000004</v>
      </c>
      <c r="D5" s="15">
        <v>4917.1000000000004</v>
      </c>
      <c r="E5" s="15">
        <v>4654.1000000000004</v>
      </c>
      <c r="F5" s="19">
        <f>E5/C5*100</f>
        <v>92.764744573558431</v>
      </c>
      <c r="G5" s="23"/>
    </row>
    <row r="6" spans="1:7" ht="15.6" x14ac:dyDescent="0.25">
      <c r="A6" s="4" t="s">
        <v>9</v>
      </c>
      <c r="B6" s="6" t="s">
        <v>10</v>
      </c>
      <c r="C6" s="15">
        <v>328791.40000000002</v>
      </c>
      <c r="D6" s="15">
        <v>300506.2</v>
      </c>
      <c r="E6" s="15">
        <v>298570.40000000002</v>
      </c>
      <c r="F6" s="19">
        <v>90.808457885455638</v>
      </c>
      <c r="G6" s="23"/>
    </row>
    <row r="7" spans="1:7" ht="15.6" x14ac:dyDescent="0.25">
      <c r="A7" s="4" t="s">
        <v>157</v>
      </c>
      <c r="B7" s="6" t="s">
        <v>158</v>
      </c>
      <c r="C7" s="15">
        <v>0</v>
      </c>
      <c r="D7" s="15">
        <v>140</v>
      </c>
      <c r="E7" s="15">
        <v>137.69999999999999</v>
      </c>
      <c r="F7" s="19"/>
      <c r="G7" s="23"/>
    </row>
    <row r="8" spans="1:7" ht="15.6" x14ac:dyDescent="0.25">
      <c r="A8" s="4" t="s">
        <v>15</v>
      </c>
      <c r="B8" s="6" t="s">
        <v>16</v>
      </c>
      <c r="C8" s="15">
        <v>240000</v>
      </c>
      <c r="D8" s="15">
        <v>251728.2</v>
      </c>
      <c r="E8" s="15">
        <v>0</v>
      </c>
      <c r="F8" s="19">
        <v>0</v>
      </c>
      <c r="G8" s="23"/>
    </row>
    <row r="9" spans="1:7" ht="26.4" x14ac:dyDescent="0.25">
      <c r="A9" s="4" t="s">
        <v>17</v>
      </c>
      <c r="B9" s="6" t="s">
        <v>18</v>
      </c>
      <c r="C9" s="15">
        <v>38434.199999999997</v>
      </c>
      <c r="D9" s="15">
        <v>27880</v>
      </c>
      <c r="E9" s="15">
        <v>21380</v>
      </c>
      <c r="F9" s="19">
        <v>55.627540055471435</v>
      </c>
      <c r="G9" s="23"/>
    </row>
    <row r="10" spans="1:7" ht="15.6" x14ac:dyDescent="0.25">
      <c r="A10" s="7" t="s">
        <v>19</v>
      </c>
      <c r="B10" s="6" t="s">
        <v>20</v>
      </c>
      <c r="C10" s="15">
        <v>2711763.7</v>
      </c>
      <c r="D10" s="15">
        <v>3069801.4</v>
      </c>
      <c r="E10" s="15">
        <v>3011091.2</v>
      </c>
      <c r="F10" s="19">
        <v>111.03811146966824</v>
      </c>
      <c r="G10" s="23"/>
    </row>
    <row r="11" spans="1:7" ht="26.4" x14ac:dyDescent="0.25">
      <c r="A11" s="4" t="s">
        <v>27</v>
      </c>
      <c r="B11" s="6" t="s">
        <v>159</v>
      </c>
      <c r="C11" s="15">
        <v>385390</v>
      </c>
      <c r="D11" s="15">
        <v>386502.9</v>
      </c>
      <c r="E11" s="15">
        <v>361270.5</v>
      </c>
      <c r="F11" s="19">
        <v>93.741534549417466</v>
      </c>
      <c r="G11" s="23"/>
    </row>
    <row r="12" spans="1:7" ht="15.6" x14ac:dyDescent="0.25">
      <c r="A12" s="4" t="s">
        <v>34</v>
      </c>
      <c r="B12" s="6" t="s">
        <v>35</v>
      </c>
      <c r="C12" s="15">
        <v>29233.1</v>
      </c>
      <c r="D12" s="15">
        <v>55667.5</v>
      </c>
      <c r="E12" s="15">
        <v>55667.199999999997</v>
      </c>
      <c r="F12" s="19">
        <v>190.42523714556444</v>
      </c>
      <c r="G12" s="23"/>
    </row>
    <row r="13" spans="1:7" ht="15.6" x14ac:dyDescent="0.25">
      <c r="A13" s="4" t="s">
        <v>38</v>
      </c>
      <c r="B13" s="6" t="s">
        <v>39</v>
      </c>
      <c r="C13" s="15">
        <v>2764954.4</v>
      </c>
      <c r="D13" s="15">
        <v>4748854</v>
      </c>
      <c r="E13" s="15">
        <v>4742185.5999999996</v>
      </c>
      <c r="F13" s="19">
        <v>171.51044516321861</v>
      </c>
      <c r="G13" s="23"/>
    </row>
    <row r="14" spans="1:7" ht="15.6" x14ac:dyDescent="0.25">
      <c r="A14" s="4" t="s">
        <v>40</v>
      </c>
      <c r="B14" s="6" t="s">
        <v>41</v>
      </c>
      <c r="C14" s="15">
        <v>69456.100000000006</v>
      </c>
      <c r="D14" s="15">
        <v>67104.100000000006</v>
      </c>
      <c r="E14" s="15">
        <v>63229.5</v>
      </c>
      <c r="F14" s="19">
        <v>91.03520065192258</v>
      </c>
      <c r="G14" s="23"/>
    </row>
    <row r="15" spans="1:7" ht="15.6" x14ac:dyDescent="0.25">
      <c r="A15" s="4" t="s">
        <v>42</v>
      </c>
      <c r="B15" s="6" t="s">
        <v>43</v>
      </c>
      <c r="C15" s="15">
        <v>1106351.8</v>
      </c>
      <c r="D15" s="15">
        <v>1226227.3</v>
      </c>
      <c r="E15" s="15">
        <v>1197669.3999999999</v>
      </c>
      <c r="F15" s="19">
        <v>108.25393875618947</v>
      </c>
      <c r="G15" s="23"/>
    </row>
    <row r="16" spans="1:7" ht="15.6" x14ac:dyDescent="0.25">
      <c r="A16" s="4" t="s">
        <v>46</v>
      </c>
      <c r="B16" s="6" t="s">
        <v>47</v>
      </c>
      <c r="C16" s="15">
        <v>7433044.2999999998</v>
      </c>
      <c r="D16" s="15">
        <v>9469387.6999999993</v>
      </c>
      <c r="E16" s="15">
        <v>8677098.1999999993</v>
      </c>
      <c r="F16" s="19">
        <v>116.73680190497451</v>
      </c>
      <c r="G16" s="23"/>
    </row>
    <row r="17" spans="1:7" ht="15.6" x14ac:dyDescent="0.25">
      <c r="A17" s="4" t="s">
        <v>48</v>
      </c>
      <c r="B17" s="6" t="s">
        <v>49</v>
      </c>
      <c r="C17" s="15">
        <v>911902.9</v>
      </c>
      <c r="D17" s="15">
        <v>1030637.9</v>
      </c>
      <c r="E17" s="15">
        <v>998269.7</v>
      </c>
      <c r="F17" s="19">
        <v>109.47105223593432</v>
      </c>
      <c r="G17" s="23"/>
    </row>
    <row r="18" spans="1:7" ht="26.4" x14ac:dyDescent="0.25">
      <c r="A18" s="4" t="s">
        <v>50</v>
      </c>
      <c r="B18" s="6" t="s">
        <v>51</v>
      </c>
      <c r="C18" s="15">
        <v>4100</v>
      </c>
      <c r="D18" s="15">
        <v>6500</v>
      </c>
      <c r="E18" s="15">
        <v>6500</v>
      </c>
      <c r="F18" s="19">
        <v>158.53658536585365</v>
      </c>
      <c r="G18" s="23"/>
    </row>
    <row r="19" spans="1:7" ht="15.6" x14ac:dyDescent="0.25">
      <c r="A19" s="4" t="s">
        <v>52</v>
      </c>
      <c r="B19" s="6" t="s">
        <v>53</v>
      </c>
      <c r="C19" s="15">
        <v>2751636.6</v>
      </c>
      <c r="D19" s="15">
        <v>3932151.2</v>
      </c>
      <c r="E19" s="15">
        <v>3898407.4</v>
      </c>
      <c r="F19" s="19">
        <v>141.67595386687327</v>
      </c>
      <c r="G19" s="23"/>
    </row>
    <row r="20" spans="1:7" ht="15.6" x14ac:dyDescent="0.25">
      <c r="A20" s="4" t="s">
        <v>56</v>
      </c>
      <c r="B20" s="6" t="s">
        <v>57</v>
      </c>
      <c r="C20" s="15">
        <v>846937</v>
      </c>
      <c r="D20" s="15">
        <v>767572.8</v>
      </c>
      <c r="E20" s="15">
        <v>746346.7</v>
      </c>
      <c r="F20" s="19">
        <v>88.123048113377962</v>
      </c>
      <c r="G20" s="23"/>
    </row>
    <row r="21" spans="1:7" ht="15.6" x14ac:dyDescent="0.25">
      <c r="A21" s="4" t="s">
        <v>58</v>
      </c>
      <c r="B21" s="6" t="s">
        <v>59</v>
      </c>
      <c r="C21" s="15">
        <v>5200987</v>
      </c>
      <c r="D21" s="15">
        <v>8068574.9000000004</v>
      </c>
      <c r="E21" s="15">
        <v>7201127.2000000002</v>
      </c>
      <c r="F21" s="19">
        <v>138.45693519326235</v>
      </c>
      <c r="G21" s="23"/>
    </row>
    <row r="22" spans="1:7" ht="15.6" x14ac:dyDescent="0.25">
      <c r="A22" s="7" t="s">
        <v>60</v>
      </c>
      <c r="B22" s="6" t="s">
        <v>61</v>
      </c>
      <c r="C22" s="15">
        <v>187984.2</v>
      </c>
      <c r="D22" s="15">
        <v>1115628</v>
      </c>
      <c r="E22" s="15">
        <v>1115016.8</v>
      </c>
      <c r="F22" s="19">
        <v>593.14389188027508</v>
      </c>
      <c r="G22" s="23"/>
    </row>
    <row r="23" spans="1:7" ht="15.6" x14ac:dyDescent="0.25">
      <c r="A23" s="4" t="s">
        <v>62</v>
      </c>
      <c r="B23" s="6" t="s">
        <v>63</v>
      </c>
      <c r="C23" s="15">
        <v>39684.199999999997</v>
      </c>
      <c r="D23" s="15">
        <v>264061.5</v>
      </c>
      <c r="E23" s="15">
        <v>263772.5</v>
      </c>
      <c r="F23" s="19">
        <v>664.67888983524938</v>
      </c>
      <c r="G23" s="23"/>
    </row>
    <row r="24" spans="1:7" ht="26.4" x14ac:dyDescent="0.25">
      <c r="A24" s="4" t="s">
        <v>162</v>
      </c>
      <c r="B24" s="6" t="s">
        <v>163</v>
      </c>
      <c r="C24" s="15">
        <v>2100</v>
      </c>
      <c r="D24" s="15">
        <v>4475</v>
      </c>
      <c r="E24" s="15">
        <v>4475</v>
      </c>
      <c r="F24" s="19">
        <v>213.0952380952381</v>
      </c>
      <c r="G24" s="23"/>
    </row>
    <row r="25" spans="1:7" ht="15.6" x14ac:dyDescent="0.25">
      <c r="A25" s="4" t="s">
        <v>68</v>
      </c>
      <c r="B25" s="6" t="s">
        <v>69</v>
      </c>
      <c r="C25" s="15">
        <v>143380.79999999999</v>
      </c>
      <c r="D25" s="15">
        <v>154891.20000000001</v>
      </c>
      <c r="E25" s="15">
        <v>151546</v>
      </c>
      <c r="F25" s="19">
        <v>105.69476526843205</v>
      </c>
      <c r="G25" s="23"/>
    </row>
    <row r="26" spans="1:7" ht="15.6" x14ac:dyDescent="0.25">
      <c r="A26" s="4" t="s">
        <v>72</v>
      </c>
      <c r="B26" s="6" t="s">
        <v>73</v>
      </c>
      <c r="C26" s="15">
        <v>7928350.9000000004</v>
      </c>
      <c r="D26" s="15">
        <v>9697845.6999999993</v>
      </c>
      <c r="E26" s="15">
        <v>9408983.6999999993</v>
      </c>
      <c r="F26" s="19">
        <v>118.6751673667723</v>
      </c>
      <c r="G26" s="23"/>
    </row>
    <row r="27" spans="1:7" ht="15.6" x14ac:dyDescent="0.25">
      <c r="A27" s="4" t="s">
        <v>74</v>
      </c>
      <c r="B27" s="6" t="s">
        <v>75</v>
      </c>
      <c r="C27" s="15">
        <v>12116234.6</v>
      </c>
      <c r="D27" s="15">
        <v>14176005.4</v>
      </c>
      <c r="E27" s="15">
        <v>13760199.800000001</v>
      </c>
      <c r="F27" s="19">
        <v>113.56828465503632</v>
      </c>
      <c r="G27" s="23"/>
    </row>
    <row r="28" spans="1:7" ht="15.6" x14ac:dyDescent="0.25">
      <c r="A28" s="4" t="s">
        <v>76</v>
      </c>
      <c r="B28" s="6" t="s">
        <v>77</v>
      </c>
      <c r="C28" s="15">
        <v>2386629.4</v>
      </c>
      <c r="D28" s="15">
        <v>2508840.7999999998</v>
      </c>
      <c r="E28" s="15">
        <v>2508319.5</v>
      </c>
      <c r="F28" s="19">
        <v>105.09882682246352</v>
      </c>
      <c r="G28" s="23"/>
    </row>
    <row r="29" spans="1:7" ht="15.6" x14ac:dyDescent="0.25">
      <c r="A29" s="4" t="s">
        <v>81</v>
      </c>
      <c r="B29" s="6" t="s">
        <v>167</v>
      </c>
      <c r="C29" s="15">
        <v>480138.3</v>
      </c>
      <c r="D29" s="15">
        <v>533404.6</v>
      </c>
      <c r="E29" s="15">
        <v>526021.30000000005</v>
      </c>
      <c r="F29" s="19">
        <v>109.55620495178162</v>
      </c>
      <c r="G29" s="23"/>
    </row>
    <row r="30" spans="1:7" ht="15.6" x14ac:dyDescent="0.25">
      <c r="A30" s="4" t="s">
        <v>82</v>
      </c>
      <c r="B30" s="6" t="s">
        <v>83</v>
      </c>
      <c r="C30" s="15">
        <v>145527.9</v>
      </c>
      <c r="D30" s="15">
        <v>165277</v>
      </c>
      <c r="E30" s="15">
        <v>164973.29999999999</v>
      </c>
      <c r="F30" s="19">
        <v>113.36197388954284</v>
      </c>
      <c r="G30" s="23"/>
    </row>
    <row r="31" spans="1:7" ht="15.6" x14ac:dyDescent="0.25">
      <c r="A31" s="4" t="s">
        <v>86</v>
      </c>
      <c r="B31" s="6" t="s">
        <v>87</v>
      </c>
      <c r="C31" s="15">
        <v>2513228.1</v>
      </c>
      <c r="D31" s="15">
        <v>2972963.3</v>
      </c>
      <c r="E31" s="15">
        <v>2688070.7</v>
      </c>
      <c r="F31" s="19">
        <v>106.95689340732741</v>
      </c>
      <c r="G31" s="23"/>
    </row>
    <row r="32" spans="1:7" ht="15.6" x14ac:dyDescent="0.25">
      <c r="A32" s="7" t="s">
        <v>90</v>
      </c>
      <c r="B32" s="6" t="s">
        <v>91</v>
      </c>
      <c r="C32" s="15">
        <v>9438.6</v>
      </c>
      <c r="D32" s="15">
        <v>18509.7</v>
      </c>
      <c r="E32" s="15">
        <v>18145.400000000001</v>
      </c>
      <c r="F32" s="19">
        <v>192.24673150679129</v>
      </c>
      <c r="G32" s="23"/>
    </row>
    <row r="33" spans="1:7" ht="15.6" x14ac:dyDescent="0.25">
      <c r="A33" s="4" t="s">
        <v>94</v>
      </c>
      <c r="B33" s="6" t="s">
        <v>95</v>
      </c>
      <c r="C33" s="15">
        <v>3920605.8</v>
      </c>
      <c r="D33" s="15">
        <v>5240443.0999999996</v>
      </c>
      <c r="E33" s="15">
        <v>5221001</v>
      </c>
      <c r="F33" s="19">
        <v>133.16822109481143</v>
      </c>
      <c r="G33" s="23"/>
    </row>
    <row r="34" spans="1:7" ht="15.6" x14ac:dyDescent="0.25">
      <c r="A34" s="4" t="s">
        <v>96</v>
      </c>
      <c r="B34" s="6" t="s">
        <v>97</v>
      </c>
      <c r="C34" s="15">
        <v>3003313.4</v>
      </c>
      <c r="D34" s="15">
        <v>3731548.4</v>
      </c>
      <c r="E34" s="15">
        <v>3671785.9</v>
      </c>
      <c r="F34" s="19">
        <v>122.25783363134863</v>
      </c>
      <c r="G34" s="23"/>
    </row>
    <row r="35" spans="1:7" ht="15.6" x14ac:dyDescent="0.25">
      <c r="A35" s="4" t="s">
        <v>98</v>
      </c>
      <c r="B35" s="6" t="s">
        <v>99</v>
      </c>
      <c r="C35" s="15">
        <v>44776.3</v>
      </c>
      <c r="D35" s="15">
        <v>32039</v>
      </c>
      <c r="E35" s="15">
        <v>31728.7</v>
      </c>
      <c r="F35" s="19">
        <v>70.860477529407291</v>
      </c>
      <c r="G35" s="23"/>
    </row>
    <row r="36" spans="1:7" ht="15.6" x14ac:dyDescent="0.25">
      <c r="A36" s="4" t="s">
        <v>106</v>
      </c>
      <c r="B36" s="6" t="s">
        <v>107</v>
      </c>
      <c r="C36" s="15">
        <v>3500488</v>
      </c>
      <c r="D36" s="15">
        <v>5548335.7000000002</v>
      </c>
      <c r="E36" s="15">
        <v>5542857.2999999998</v>
      </c>
      <c r="F36" s="19">
        <v>158.34527357328463</v>
      </c>
      <c r="G36" s="23"/>
    </row>
    <row r="37" spans="1:7" ht="15.6" x14ac:dyDescent="0.25">
      <c r="A37" s="4" t="s">
        <v>110</v>
      </c>
      <c r="B37" s="6" t="s">
        <v>111</v>
      </c>
      <c r="C37" s="15">
        <v>454112.7</v>
      </c>
      <c r="D37" s="15">
        <v>350379.2</v>
      </c>
      <c r="E37" s="15">
        <v>350309.4</v>
      </c>
      <c r="F37" s="19">
        <v>77.141511347293317</v>
      </c>
      <c r="G37" s="23"/>
    </row>
    <row r="38" spans="1:7" ht="15.6" x14ac:dyDescent="0.25">
      <c r="A38" s="4" t="s">
        <v>112</v>
      </c>
      <c r="B38" s="6" t="s">
        <v>113</v>
      </c>
      <c r="C38" s="15">
        <v>3241820.7</v>
      </c>
      <c r="D38" s="15">
        <v>3617896.9</v>
      </c>
      <c r="E38" s="15">
        <v>3581697.7</v>
      </c>
      <c r="F38" s="19">
        <v>110.48413936032921</v>
      </c>
      <c r="G38" s="23"/>
    </row>
    <row r="39" spans="1:7" ht="15.6" x14ac:dyDescent="0.25">
      <c r="A39" s="4" t="s">
        <v>114</v>
      </c>
      <c r="B39" s="6" t="s">
        <v>115</v>
      </c>
      <c r="C39" s="15">
        <v>15727412.9</v>
      </c>
      <c r="D39" s="15">
        <v>17036278.699999999</v>
      </c>
      <c r="E39" s="15">
        <v>16766766.4</v>
      </c>
      <c r="F39" s="19">
        <v>106.60854716925503</v>
      </c>
      <c r="G39" s="23"/>
    </row>
    <row r="40" spans="1:7" ht="15.6" x14ac:dyDescent="0.25">
      <c r="A40" s="4" t="s">
        <v>116</v>
      </c>
      <c r="B40" s="6" t="s">
        <v>117</v>
      </c>
      <c r="C40" s="15">
        <v>2146518.7000000002</v>
      </c>
      <c r="D40" s="15">
        <v>2622696.4</v>
      </c>
      <c r="E40" s="15">
        <v>2598692.9</v>
      </c>
      <c r="F40" s="19">
        <v>121.06546754053433</v>
      </c>
      <c r="G40" s="23"/>
    </row>
    <row r="41" spans="1:7" ht="15.6" x14ac:dyDescent="0.25">
      <c r="A41" s="4" t="s">
        <v>122</v>
      </c>
      <c r="B41" s="6" t="s">
        <v>123</v>
      </c>
      <c r="C41" s="15">
        <v>1850</v>
      </c>
      <c r="D41" s="15">
        <v>62338.7</v>
      </c>
      <c r="E41" s="15">
        <v>61688.1</v>
      </c>
      <c r="F41" s="19">
        <v>3334.491891891892</v>
      </c>
      <c r="G41" s="23"/>
    </row>
    <row r="42" spans="1:7" ht="15.6" x14ac:dyDescent="0.25">
      <c r="A42" s="4" t="s">
        <v>124</v>
      </c>
      <c r="B42" s="6" t="s">
        <v>125</v>
      </c>
      <c r="C42" s="15">
        <v>1152536.7</v>
      </c>
      <c r="D42" s="15">
        <v>866669.9</v>
      </c>
      <c r="E42" s="15">
        <v>624893.80000000005</v>
      </c>
      <c r="F42" s="19">
        <v>54.218993633781906</v>
      </c>
      <c r="G42" s="23"/>
    </row>
    <row r="43" spans="1:7" ht="15.6" x14ac:dyDescent="0.25">
      <c r="A43" s="4" t="s">
        <v>126</v>
      </c>
      <c r="B43" s="6" t="s">
        <v>127</v>
      </c>
      <c r="C43" s="15">
        <v>480233</v>
      </c>
      <c r="D43" s="15">
        <v>555068.69999999995</v>
      </c>
      <c r="E43" s="15">
        <v>545998.30000000005</v>
      </c>
      <c r="F43" s="19">
        <v>113.69445664916822</v>
      </c>
      <c r="G43" s="23"/>
    </row>
    <row r="44" spans="1:7" ht="15.6" x14ac:dyDescent="0.25">
      <c r="A44" s="4" t="s">
        <v>130</v>
      </c>
      <c r="B44" s="6" t="s">
        <v>131</v>
      </c>
      <c r="C44" s="15">
        <v>91000</v>
      </c>
      <c r="D44" s="15">
        <v>131000</v>
      </c>
      <c r="E44" s="15">
        <v>118326.3</v>
      </c>
      <c r="F44" s="19">
        <v>130.02890109890112</v>
      </c>
      <c r="G44" s="23"/>
    </row>
    <row r="45" spans="1:7" ht="26.4" x14ac:dyDescent="0.25">
      <c r="A45" s="4" t="s">
        <v>136</v>
      </c>
      <c r="B45" s="6" t="s">
        <v>137</v>
      </c>
      <c r="C45" s="15">
        <v>190380</v>
      </c>
      <c r="D45" s="15">
        <v>38600</v>
      </c>
      <c r="E45" s="15">
        <v>37562.199999999997</v>
      </c>
      <c r="F45" s="19">
        <v>19.73011870994852</v>
      </c>
      <c r="G45" s="23"/>
    </row>
    <row r="46" spans="1:7" ht="15.6" x14ac:dyDescent="0.25">
      <c r="A46" s="7" t="s">
        <v>142</v>
      </c>
      <c r="B46" s="6" t="s">
        <v>143</v>
      </c>
      <c r="C46" s="15">
        <v>351535</v>
      </c>
      <c r="D46" s="15">
        <v>1146908.2</v>
      </c>
      <c r="E46" s="15">
        <v>956801.4</v>
      </c>
      <c r="F46" s="19">
        <v>272.17813304507376</v>
      </c>
      <c r="G46" s="23"/>
    </row>
  </sheetData>
  <mergeCells count="7">
    <mergeCell ref="F3:F4"/>
    <mergeCell ref="G3:G4"/>
    <mergeCell ref="A3:A4"/>
    <mergeCell ref="B3:B4"/>
    <mergeCell ref="C3:C4"/>
    <mergeCell ref="D3:D4"/>
    <mergeCell ref="E3:E4"/>
  </mergeCells>
  <pageMargins left="0.39370078740157483" right="0.39370078740157483" top="0.19685039370078741" bottom="0.19685039370078741" header="0.11811023622047245" footer="0.11811023622047245"/>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2017 год</vt:lpstr>
      <vt:lpstr>Лист1</vt:lpstr>
      <vt:lpstr>'2017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2018-03-22T14:01:38Z</cp:lastPrinted>
  <dcterms:created xsi:type="dcterms:W3CDTF">2002-03-11T10:22:12Z</dcterms:created>
  <dcterms:modified xsi:type="dcterms:W3CDTF">2018-03-22T14:56:38Z</dcterms:modified>
</cp:coreProperties>
</file>