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2" windowWidth="23136" windowHeight="12168"/>
  </bookViews>
  <sheets>
    <sheet name="2017" sheetId="5" r:id="rId1"/>
    <sheet name="Лист2" sheetId="2" r:id="rId2"/>
    <sheet name="Лист3" sheetId="3" r:id="rId3"/>
  </sheets>
  <definedNames>
    <definedName name="_xlnm._FilterDatabase" localSheetId="0" hidden="1">'2017'!$N$1:$N$70</definedName>
    <definedName name="_xlnm.Print_Titles" localSheetId="0">'2017'!$4:$8</definedName>
    <definedName name="_xlnm.Print_Area" localSheetId="0">'2017'!$A$1:$M$87</definedName>
  </definedNames>
  <calcPr calcId="145621"/>
</workbook>
</file>

<file path=xl/calcChain.xml><?xml version="1.0" encoding="utf-8"?>
<calcChain xmlns="http://schemas.openxmlformats.org/spreadsheetml/2006/main">
  <c r="K81" i="5" l="1"/>
  <c r="J81" i="5"/>
  <c r="F81" i="5"/>
  <c r="E81" i="5"/>
  <c r="D81" i="5"/>
  <c r="L80" i="5"/>
  <c r="L81" i="5" s="1"/>
  <c r="H80" i="5"/>
  <c r="H81" i="5" s="1"/>
  <c r="H78" i="5"/>
  <c r="H77" i="5"/>
  <c r="G76" i="5"/>
  <c r="H76" i="5" s="1"/>
  <c r="L75" i="5"/>
  <c r="K75" i="5"/>
  <c r="J75" i="5"/>
  <c r="G75" i="5"/>
  <c r="F75" i="5"/>
  <c r="E75" i="5"/>
  <c r="D75" i="5"/>
  <c r="H75" i="5" s="1"/>
  <c r="L74" i="5"/>
  <c r="H74" i="5"/>
  <c r="L73" i="5"/>
  <c r="H73" i="5"/>
  <c r="H72" i="5" s="1"/>
  <c r="L72" i="5"/>
  <c r="K72" i="5"/>
  <c r="J72" i="5"/>
  <c r="G72" i="5"/>
  <c r="F72" i="5"/>
  <c r="E72" i="5"/>
  <c r="D72" i="5"/>
  <c r="H71" i="5"/>
  <c r="H70" i="5"/>
  <c r="H69" i="5"/>
  <c r="H68" i="5"/>
  <c r="H67" i="5"/>
  <c r="H66" i="5"/>
  <c r="H65" i="5"/>
  <c r="H64" i="5"/>
  <c r="L63" i="5"/>
  <c r="K63" i="5"/>
  <c r="J63" i="5"/>
  <c r="G63" i="5"/>
  <c r="F63" i="5"/>
  <c r="D63" i="5"/>
  <c r="H62" i="5"/>
  <c r="H61" i="5"/>
  <c r="H60" i="5"/>
  <c r="H59" i="5"/>
  <c r="H58" i="5"/>
  <c r="H57" i="5"/>
  <c r="H56" i="5"/>
  <c r="H55" i="5"/>
  <c r="H54" i="5"/>
  <c r="H53" i="5"/>
  <c r="H52" i="5"/>
  <c r="H51" i="5"/>
  <c r="H50" i="5"/>
  <c r="H49" i="5"/>
  <c r="H48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3" i="5"/>
  <c r="H22" i="5"/>
  <c r="H21" i="5"/>
  <c r="H20" i="5"/>
  <c r="H19" i="5"/>
  <c r="H18" i="5"/>
  <c r="L17" i="5"/>
  <c r="K17" i="5"/>
  <c r="J17" i="5"/>
  <c r="G17" i="5"/>
  <c r="F17" i="5"/>
  <c r="E17" i="5"/>
  <c r="D17" i="5"/>
  <c r="L16" i="5"/>
  <c r="H16" i="5"/>
  <c r="L15" i="5"/>
  <c r="H15" i="5"/>
  <c r="L14" i="5"/>
  <c r="K14" i="5"/>
  <c r="J14" i="5"/>
  <c r="H14" i="5"/>
  <c r="G14" i="5"/>
  <c r="F14" i="5"/>
  <c r="E14" i="5"/>
  <c r="D14" i="5"/>
  <c r="L13" i="5"/>
  <c r="H13" i="5"/>
  <c r="L12" i="5"/>
  <c r="H12" i="5"/>
  <c r="L11" i="5"/>
  <c r="H11" i="5"/>
  <c r="L10" i="5"/>
  <c r="H10" i="5"/>
  <c r="H9" i="5" s="1"/>
  <c r="L9" i="5"/>
  <c r="K9" i="5"/>
  <c r="J9" i="5"/>
  <c r="G9" i="5"/>
  <c r="F9" i="5"/>
  <c r="E9" i="5"/>
  <c r="D9" i="5"/>
  <c r="H63" i="5" l="1"/>
  <c r="J79" i="5"/>
  <c r="D79" i="5"/>
  <c r="F79" i="5"/>
  <c r="L79" i="5"/>
  <c r="G79" i="5"/>
  <c r="K79" i="5"/>
  <c r="H17" i="5"/>
  <c r="H79" i="5" l="1"/>
</calcChain>
</file>

<file path=xl/sharedStrings.xml><?xml version="1.0" encoding="utf-8"?>
<sst xmlns="http://schemas.openxmlformats.org/spreadsheetml/2006/main" count="104" uniqueCount="96">
  <si>
    <t>Целевое назначение</t>
  </si>
  <si>
    <t>Остаток</t>
  </si>
  <si>
    <t>Кредит ( ссуда )</t>
  </si>
  <si>
    <t xml:space="preserve">                  Проценты за  пользование  кредитом (ссудой)</t>
  </si>
  <si>
    <t>кредита (ссуды)</t>
  </si>
  <si>
    <t xml:space="preserve"> </t>
  </si>
  <si>
    <t xml:space="preserve"> Выдано</t>
  </si>
  <si>
    <t>Уточнение</t>
  </si>
  <si>
    <t>Погашено</t>
  </si>
  <si>
    <t>Снято с учета</t>
  </si>
  <si>
    <t xml:space="preserve">на </t>
  </si>
  <si>
    <t xml:space="preserve"> Задолженность</t>
  </si>
  <si>
    <t xml:space="preserve"> Начислено</t>
  </si>
  <si>
    <t xml:space="preserve"> Уплачено</t>
  </si>
  <si>
    <t xml:space="preserve"> Остаток на</t>
  </si>
  <si>
    <t xml:space="preserve"> 01.01.2017</t>
  </si>
  <si>
    <t xml:space="preserve"> в 2017 году</t>
  </si>
  <si>
    <t>кредита</t>
  </si>
  <si>
    <t xml:space="preserve"> 01.01.2018</t>
  </si>
  <si>
    <t xml:space="preserve">Кредиты (ссуды) из средств Регионального продовольственного фонда </t>
  </si>
  <si>
    <t>ОАО "Волховский комбикормовый завод"</t>
  </si>
  <si>
    <t>АОЗТ "Дружба" (Гатчинский р-н)</t>
  </si>
  <si>
    <t>АО "Ленхлебопродукт"</t>
  </si>
  <si>
    <t>ОАО "Лен. обл. агентство по регулированию продовольственного рынка"</t>
  </si>
  <si>
    <t>Кредиты из средств Лизингового фонда</t>
  </si>
  <si>
    <t xml:space="preserve">НП "Союз фермеров Ленинградской области и Санкт-Петербурга" </t>
  </si>
  <si>
    <t xml:space="preserve">ОАО "Леноблагроснаб" </t>
  </si>
  <si>
    <t xml:space="preserve">Централизованные кредиты </t>
  </si>
  <si>
    <t xml:space="preserve">ЗАО "Авангард" </t>
  </si>
  <si>
    <t xml:space="preserve">ЗАО "Авлога"  </t>
  </si>
  <si>
    <t xml:space="preserve">Ф/Х "Агеева"  </t>
  </si>
  <si>
    <t xml:space="preserve">ОАО "Агро-Энерго" </t>
  </si>
  <si>
    <t xml:space="preserve">АОЗТ "П/ф Балтийская" </t>
  </si>
  <si>
    <t xml:space="preserve">ЗАО "Бугры"  </t>
  </si>
  <si>
    <t>СПК "Волошово"</t>
  </si>
  <si>
    <t xml:space="preserve">ГСП "Восход"        </t>
  </si>
  <si>
    <t xml:space="preserve">АОЗТ "Выборгское" </t>
  </si>
  <si>
    <t xml:space="preserve">АОЗТ "Горизонт" </t>
  </si>
  <si>
    <t xml:space="preserve">Ф/Х "Данилов Хутор" </t>
  </si>
  <si>
    <t xml:space="preserve">СПК "Джатиево"  </t>
  </si>
  <si>
    <t xml:space="preserve">Ф/Х "Изора" </t>
  </si>
  <si>
    <t xml:space="preserve">СПК "Кондратьевский" </t>
  </si>
  <si>
    <t xml:space="preserve">ЗАО "Комсомольское" </t>
  </si>
  <si>
    <t xml:space="preserve">АОЗТ "Коробицино" </t>
  </si>
  <si>
    <t xml:space="preserve">ГУП ОПХ "Красная Славянка" </t>
  </si>
  <si>
    <t xml:space="preserve">ГУП "Красный Пахарь" </t>
  </si>
  <si>
    <t>ЗАО "Ленсоветовское"</t>
  </si>
  <si>
    <t xml:space="preserve">ЗАО "П/ф Ломоносовская" </t>
  </si>
  <si>
    <t xml:space="preserve">ЗАО "Лотос-Агро" </t>
  </si>
  <si>
    <t xml:space="preserve">СА "Луч" </t>
  </si>
  <si>
    <t xml:space="preserve">Ф/Х "Мельница" </t>
  </si>
  <si>
    <t xml:space="preserve">Ф/Х "Наследник" </t>
  </si>
  <si>
    <t xml:space="preserve">АОЗТ "Новый свет"  </t>
  </si>
  <si>
    <t>Ф/Х "Озерное" (Всеволожский р-н)</t>
  </si>
  <si>
    <t xml:space="preserve">ГОПХ "Память Ильича" </t>
  </si>
  <si>
    <t>ЗАО "Петродворцовое"</t>
  </si>
  <si>
    <t xml:space="preserve">ЗАО "Племенная п/ф Войсковицы" </t>
  </si>
  <si>
    <t xml:space="preserve">СПК "Племхоз "Тайцы"  </t>
  </si>
  <si>
    <t xml:space="preserve">ЗАО "Плодоягодное" </t>
  </si>
  <si>
    <t xml:space="preserve">Ф/Х "Поляны" </t>
  </si>
  <si>
    <t xml:space="preserve">Ф/Х "Полянка" </t>
  </si>
  <si>
    <t xml:space="preserve">Учхоз "Пушкинский" </t>
  </si>
  <si>
    <t xml:space="preserve">Ф/Х "Россия" </t>
  </si>
  <si>
    <t xml:space="preserve">Ф/Х "Твердова" </t>
  </si>
  <si>
    <t xml:space="preserve">АОЗТ "Триумф" </t>
  </si>
  <si>
    <t xml:space="preserve">Ф/Х "Универсал" </t>
  </si>
  <si>
    <t xml:space="preserve">ЗАО "Ушаки"          </t>
  </si>
  <si>
    <t xml:space="preserve">ЗАО "Хваловское" </t>
  </si>
  <si>
    <t xml:space="preserve">Ф/Х "Шахматов" </t>
  </si>
  <si>
    <t xml:space="preserve">ЗАО "Щеглово"  </t>
  </si>
  <si>
    <t xml:space="preserve">СПК "Шестаковский" </t>
  </si>
  <si>
    <t xml:space="preserve">Ф/Х "Юлия" </t>
  </si>
  <si>
    <t xml:space="preserve">Товарные кредиты 1997 года </t>
  </si>
  <si>
    <t>АОЗТ " Дружба" (Гатчинский р-н)</t>
  </si>
  <si>
    <t>АОЗТ "Красные Зори"</t>
  </si>
  <si>
    <t xml:space="preserve">ЗАО "Плодоягодное " </t>
  </si>
  <si>
    <t xml:space="preserve">АОЗТ "Санда" </t>
  </si>
  <si>
    <t xml:space="preserve">СПК "Черново"  </t>
  </si>
  <si>
    <t xml:space="preserve">Товарный кредит 1996 года (ГСМ) </t>
  </si>
  <si>
    <t xml:space="preserve">Прочие кредиты </t>
  </si>
  <si>
    <t>Крестьянское хоз-во Шеховцова</t>
  </si>
  <si>
    <t>АО "Радуга"</t>
  </si>
  <si>
    <t xml:space="preserve">Ссуды на топливо </t>
  </si>
  <si>
    <t>ООО "Ситинг"</t>
  </si>
  <si>
    <t>Спец.угольная комп."Инвестуголь"</t>
  </si>
  <si>
    <t>ЗАО "Сясьский ЦБК"</t>
  </si>
  <si>
    <t xml:space="preserve">          Итого</t>
  </si>
  <si>
    <t>-</t>
  </si>
  <si>
    <t>Бюджетные кредиты МО для частичного покрытия дефицитов бюджетов местных бюджетов</t>
  </si>
  <si>
    <t>Итого бюджетные кредиты МО</t>
  </si>
  <si>
    <t xml:space="preserve">ОТЧЕТ </t>
  </si>
  <si>
    <t xml:space="preserve">о предоставленных юридическим лицам и муниципальным образованиям  за счет средств областного бюджета бюджетных кредитах, их погашении и осуществлении платежей за пользование ими </t>
  </si>
  <si>
    <t xml:space="preserve"> по процентам (штрафам)</t>
  </si>
  <si>
    <t xml:space="preserve"> процентов  (штрафов)</t>
  </si>
  <si>
    <t xml:space="preserve"> или снято с учета процентов (штрафов)</t>
  </si>
  <si>
    <t xml:space="preserve"> по процентам (штрафам)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</si>
</sst>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2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Arial Cyr"/>
      <family val="2"/>
      <charset val="204"/>
    </font>
    <font>
      <sz val="14"/>
      <name val="Arial Cyr"/>
      <family val="2"/>
      <charset val="204"/>
    </font>
    <font>
      <sz val="18"/>
      <name val="Arial Cyr"/>
      <charset val="204"/>
    </font>
    <font>
      <sz val="8"/>
      <name val="Arial CYR"/>
      <family val="2"/>
      <charset val="204"/>
    </font>
    <font>
      <sz val="11"/>
      <name val="Arial Cyr"/>
      <family val="2"/>
      <charset val="204"/>
    </font>
    <font>
      <b/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16"/>
      <color rgb="FFFF0000"/>
      <name val="Arial CYR"/>
      <charset val="204"/>
    </font>
    <font>
      <b/>
      <sz val="10"/>
      <name val="Arial"/>
      <family val="2"/>
      <charset val="204"/>
    </font>
    <font>
      <b/>
      <sz val="12"/>
      <name val="Arial"/>
      <family val="2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2"/>
      <name val="Arial Cyr"/>
      <charset val="204"/>
    </font>
    <font>
      <sz val="10"/>
      <name val="Arial"/>
      <family val="2"/>
    </font>
    <font>
      <sz val="10"/>
      <name val="Arial Cyr"/>
      <family val="2"/>
      <charset val="204"/>
    </font>
    <font>
      <sz val="10"/>
      <color theme="0"/>
      <name val="Arial Cyr"/>
      <charset val="204"/>
    </font>
    <font>
      <sz val="20"/>
      <name val="Arial Cyr"/>
      <charset val="204"/>
    </font>
    <font>
      <b/>
      <sz val="11"/>
      <name val="Arial Cyr"/>
      <family val="2"/>
      <charset val="204"/>
    </font>
    <font>
      <b/>
      <sz val="11"/>
      <name val="Arial"/>
      <family val="2"/>
      <charset val="204"/>
    </font>
    <font>
      <b/>
      <sz val="11"/>
      <name val="Arial"/>
      <family val="2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73">
    <xf numFmtId="0" fontId="0" fillId="0" borderId="0" xfId="0"/>
    <xf numFmtId="0" fontId="1" fillId="2" borderId="0" xfId="1" applyFill="1"/>
    <xf numFmtId="0" fontId="1" fillId="0" borderId="0" xfId="1" applyFill="1" applyBorder="1"/>
    <xf numFmtId="0" fontId="1" fillId="0" borderId="0" xfId="1" applyFill="1"/>
    <xf numFmtId="0" fontId="5" fillId="0" borderId="0" xfId="1" applyFont="1" applyFill="1" applyBorder="1" applyAlignment="1"/>
    <xf numFmtId="0" fontId="1" fillId="0" borderId="0" xfId="1" applyFill="1" applyBorder="1" applyAlignment="1">
      <alignment horizontal="right"/>
    </xf>
    <xf numFmtId="0" fontId="5" fillId="0" borderId="0" xfId="1" applyFont="1" applyFill="1" applyAlignment="1">
      <alignment horizontal="right"/>
    </xf>
    <xf numFmtId="0" fontId="1" fillId="0" borderId="0" xfId="1" applyFill="1" applyAlignment="1">
      <alignment horizontal="right"/>
    </xf>
    <xf numFmtId="0" fontId="1" fillId="0" borderId="0" xfId="1" applyFill="1" applyAlignment="1"/>
    <xf numFmtId="0" fontId="6" fillId="0" borderId="0" xfId="1" applyFont="1" applyFill="1" applyAlignment="1"/>
    <xf numFmtId="0" fontId="7" fillId="0" borderId="2" xfId="1" applyFont="1" applyFill="1" applyBorder="1" applyAlignment="1">
      <alignment horizontal="center"/>
    </xf>
    <xf numFmtId="0" fontId="1" fillId="0" borderId="1" xfId="1" applyFill="1" applyBorder="1" applyAlignment="1">
      <alignment horizontal="center"/>
    </xf>
    <xf numFmtId="0" fontId="7" fillId="0" borderId="2" xfId="1" applyFont="1" applyFill="1" applyBorder="1" applyAlignment="1">
      <alignment horizontal="center" vertical="distributed"/>
    </xf>
    <xf numFmtId="0" fontId="7" fillId="0" borderId="5" xfId="1" applyFont="1" applyFill="1" applyBorder="1" applyAlignment="1">
      <alignment horizontal="center" vertical="top" wrapText="1"/>
    </xf>
    <xf numFmtId="0" fontId="7" fillId="2" borderId="5" xfId="1" applyFont="1" applyFill="1" applyBorder="1" applyAlignment="1">
      <alignment horizontal="center" vertical="top" wrapText="1"/>
    </xf>
    <xf numFmtId="0" fontId="7" fillId="2" borderId="8" xfId="1" applyFont="1" applyFill="1" applyBorder="1" applyAlignment="1">
      <alignment horizontal="center" vertical="top" wrapText="1"/>
    </xf>
    <xf numFmtId="0" fontId="1" fillId="0" borderId="0" xfId="1" applyFill="1" applyAlignment="1">
      <alignment vertical="top" wrapText="1"/>
    </xf>
    <xf numFmtId="0" fontId="5" fillId="0" borderId="5" xfId="1" applyFont="1" applyFill="1" applyBorder="1" applyAlignment="1">
      <alignment horizontal="center" vertical="top" wrapText="1"/>
    </xf>
    <xf numFmtId="0" fontId="9" fillId="2" borderId="5" xfId="1" applyFont="1" applyFill="1" applyBorder="1" applyAlignment="1">
      <alignment vertical="top" wrapText="1"/>
    </xf>
    <xf numFmtId="0" fontId="7" fillId="0" borderId="11" xfId="1" applyFont="1" applyFill="1" applyBorder="1" applyAlignment="1">
      <alignment horizontal="center" vertical="top" wrapText="1"/>
    </xf>
    <xf numFmtId="0" fontId="7" fillId="0" borderId="12" xfId="1" applyFont="1" applyFill="1" applyBorder="1" applyAlignment="1">
      <alignment horizontal="center" vertical="top" wrapText="1"/>
    </xf>
    <xf numFmtId="0" fontId="10" fillId="0" borderId="0" xfId="1" applyFont="1" applyFill="1" applyAlignment="1">
      <alignment horizontal="center" vertical="top" wrapText="1"/>
    </xf>
    <xf numFmtId="4" fontId="12" fillId="2" borderId="0" xfId="1" applyNumberFormat="1" applyFont="1" applyFill="1" applyAlignment="1">
      <alignment vertical="top" wrapText="1"/>
    </xf>
    <xf numFmtId="0" fontId="1" fillId="2" borderId="14" xfId="1" applyFill="1" applyBorder="1" applyAlignment="1"/>
    <xf numFmtId="4" fontId="1" fillId="2" borderId="13" xfId="2" applyNumberFormat="1" applyFill="1" applyBorder="1" applyAlignment="1">
      <alignment horizontal="right"/>
    </xf>
    <xf numFmtId="4" fontId="1" fillId="2" borderId="13" xfId="1" applyNumberFormat="1" applyFill="1" applyBorder="1" applyAlignment="1">
      <alignment horizontal="right"/>
    </xf>
    <xf numFmtId="4" fontId="1" fillId="2" borderId="13" xfId="1" applyNumberFormat="1" applyFill="1" applyBorder="1" applyAlignment="1"/>
    <xf numFmtId="4" fontId="1" fillId="2" borderId="13" xfId="2" applyNumberFormat="1" applyFill="1" applyBorder="1" applyAlignment="1"/>
    <xf numFmtId="4" fontId="1" fillId="2" borderId="13" xfId="2" applyNumberFormat="1" applyFill="1" applyBorder="1" applyAlignment="1">
      <alignment horizontal="right" vertical="center"/>
    </xf>
    <xf numFmtId="4" fontId="1" fillId="2" borderId="13" xfId="1" applyNumberFormat="1" applyFill="1" applyBorder="1" applyAlignment="1">
      <alignment horizontal="right" vertical="center"/>
    </xf>
    <xf numFmtId="4" fontId="1" fillId="2" borderId="13" xfId="2" applyNumberFormat="1" applyFill="1" applyBorder="1" applyAlignment="1">
      <alignment horizontal="right" vertical="top" wrapText="1"/>
    </xf>
    <xf numFmtId="0" fontId="1" fillId="2" borderId="14" xfId="1" applyFill="1" applyBorder="1" applyAlignment="1">
      <alignment vertical="top" wrapText="1"/>
    </xf>
    <xf numFmtId="4" fontId="1" fillId="2" borderId="13" xfId="1" applyNumberFormat="1" applyFill="1" applyBorder="1" applyAlignment="1">
      <alignment horizontal="right" vertical="top" wrapText="1"/>
    </xf>
    <xf numFmtId="4" fontId="1" fillId="2" borderId="15" xfId="2" applyNumberFormat="1" applyFill="1" applyBorder="1" applyAlignment="1">
      <alignment horizontal="right" vertical="top" wrapText="1"/>
    </xf>
    <xf numFmtId="4" fontId="1" fillId="2" borderId="13" xfId="2" applyNumberFormat="1" applyFill="1" applyBorder="1" applyAlignment="1">
      <alignment vertical="top" wrapText="1"/>
    </xf>
    <xf numFmtId="0" fontId="1" fillId="2" borderId="0" xfId="1" applyFill="1" applyAlignment="1">
      <alignment vertical="top" wrapText="1"/>
    </xf>
    <xf numFmtId="4" fontId="13" fillId="2" borderId="0" xfId="1" applyNumberFormat="1" applyFont="1" applyFill="1" applyBorder="1" applyAlignment="1">
      <alignment vertical="top" wrapText="1"/>
    </xf>
    <xf numFmtId="4" fontId="13" fillId="2" borderId="0" xfId="1" applyNumberFormat="1" applyFont="1" applyFill="1" applyAlignment="1">
      <alignment vertical="top" wrapText="1"/>
    </xf>
    <xf numFmtId="4" fontId="1" fillId="2" borderId="13" xfId="2" applyNumberFormat="1" applyFont="1" applyFill="1" applyBorder="1" applyAlignment="1">
      <alignment horizontal="center" vertical="top"/>
    </xf>
    <xf numFmtId="4" fontId="1" fillId="2" borderId="13" xfId="2" applyNumberFormat="1" applyFont="1" applyFill="1" applyBorder="1" applyAlignment="1">
      <alignment horizontal="right" vertical="top"/>
    </xf>
    <xf numFmtId="0" fontId="1" fillId="2" borderId="0" xfId="1" applyFill="1" applyAlignment="1">
      <alignment vertical="top"/>
    </xf>
    <xf numFmtId="0" fontId="1" fillId="2" borderId="14" xfId="1" applyFont="1" applyFill="1" applyBorder="1" applyAlignment="1"/>
    <xf numFmtId="4" fontId="1" fillId="2" borderId="13" xfId="2" applyNumberFormat="1" applyFont="1" applyFill="1" applyBorder="1" applyAlignment="1">
      <alignment horizontal="right"/>
    </xf>
    <xf numFmtId="0" fontId="14" fillId="2" borderId="0" xfId="1" applyFont="1" applyFill="1"/>
    <xf numFmtId="0" fontId="1" fillId="2" borderId="0" xfId="1" applyFont="1" applyFill="1"/>
    <xf numFmtId="4" fontId="1" fillId="2" borderId="13" xfId="1" applyNumberFormat="1" applyFont="1" applyFill="1" applyBorder="1" applyAlignment="1">
      <alignment horizontal="right"/>
    </xf>
    <xf numFmtId="4" fontId="1" fillId="2" borderId="13" xfId="2" applyNumberFormat="1" applyFont="1" applyFill="1" applyBorder="1" applyAlignment="1"/>
    <xf numFmtId="4" fontId="1" fillId="2" borderId="13" xfId="1" applyNumberFormat="1" applyFont="1" applyFill="1" applyBorder="1" applyAlignment="1"/>
    <xf numFmtId="0" fontId="1" fillId="2" borderId="18" xfId="1" applyFill="1" applyBorder="1" applyAlignment="1"/>
    <xf numFmtId="4" fontId="1" fillId="2" borderId="19" xfId="2" applyNumberFormat="1" applyFill="1" applyBorder="1" applyAlignment="1">
      <alignment horizontal="right"/>
    </xf>
    <xf numFmtId="4" fontId="1" fillId="2" borderId="19" xfId="1" applyNumberFormat="1" applyFill="1" applyBorder="1" applyAlignment="1">
      <alignment horizontal="right"/>
    </xf>
    <xf numFmtId="4" fontId="1" fillId="2" borderId="19" xfId="1" applyNumberFormat="1" applyFill="1" applyBorder="1" applyAlignment="1"/>
    <xf numFmtId="4" fontId="1" fillId="2" borderId="19" xfId="2" applyNumberFormat="1" applyFill="1" applyBorder="1" applyAlignment="1"/>
    <xf numFmtId="0" fontId="11" fillId="0" borderId="0" xfId="1" applyFont="1" applyFill="1"/>
    <xf numFmtId="0" fontId="1" fillId="0" borderId="20" xfId="1" applyFill="1" applyBorder="1"/>
    <xf numFmtId="4" fontId="13" fillId="0" borderId="23" xfId="1" applyNumberFormat="1" applyFont="1" applyFill="1" applyBorder="1" applyAlignment="1">
      <alignment vertical="top" wrapText="1"/>
    </xf>
    <xf numFmtId="4" fontId="11" fillId="0" borderId="0" xfId="1" applyNumberFormat="1" applyFont="1" applyFill="1"/>
    <xf numFmtId="0" fontId="17" fillId="2" borderId="18" xfId="1" applyFont="1" applyFill="1" applyBorder="1" applyAlignment="1"/>
    <xf numFmtId="4" fontId="17" fillId="2" borderId="19" xfId="2" applyNumberFormat="1" applyFont="1" applyFill="1" applyBorder="1" applyAlignment="1">
      <alignment horizontal="right"/>
    </xf>
    <xf numFmtId="4" fontId="17" fillId="2" borderId="19" xfId="1" applyNumberFormat="1" applyFont="1" applyFill="1" applyBorder="1" applyAlignment="1">
      <alignment horizontal="right"/>
    </xf>
    <xf numFmtId="4" fontId="17" fillId="2" borderId="19" xfId="1" applyNumberFormat="1" applyFont="1" applyFill="1" applyBorder="1" applyAlignment="1"/>
    <xf numFmtId="4" fontId="17" fillId="2" borderId="19" xfId="2" applyNumberFormat="1" applyFont="1" applyFill="1" applyBorder="1" applyAlignment="1"/>
    <xf numFmtId="0" fontId="17" fillId="2" borderId="0" xfId="1" applyFont="1" applyFill="1"/>
    <xf numFmtId="0" fontId="1" fillId="0" borderId="24" xfId="1" applyFill="1" applyBorder="1" applyAlignment="1"/>
    <xf numFmtId="4" fontId="1" fillId="0" borderId="15" xfId="2" applyNumberFormat="1" applyFill="1" applyBorder="1" applyAlignment="1">
      <alignment horizontal="right"/>
    </xf>
    <xf numFmtId="4" fontId="1" fillId="0" borderId="15" xfId="1" applyNumberFormat="1" applyFill="1" applyBorder="1" applyAlignment="1">
      <alignment horizontal="right"/>
    </xf>
    <xf numFmtId="4" fontId="1" fillId="0" borderId="15" xfId="1" applyNumberFormat="1" applyFill="1" applyBorder="1" applyAlignment="1"/>
    <xf numFmtId="4" fontId="1" fillId="0" borderId="15" xfId="2" applyNumberFormat="1" applyFill="1" applyBorder="1" applyAlignment="1"/>
    <xf numFmtId="0" fontId="13" fillId="2" borderId="0" xfId="1" applyFont="1" applyFill="1"/>
    <xf numFmtId="4" fontId="15" fillId="0" borderId="25" xfId="1" applyNumberFormat="1" applyFont="1" applyFill="1" applyBorder="1" applyAlignment="1">
      <alignment horizontal="right"/>
    </xf>
    <xf numFmtId="4" fontId="16" fillId="0" borderId="15" xfId="1" applyNumberFormat="1" applyFont="1" applyFill="1" applyBorder="1" applyAlignment="1">
      <alignment horizontal="right"/>
    </xf>
    <xf numFmtId="0" fontId="1" fillId="0" borderId="15" xfId="1" applyFont="1" applyFill="1" applyBorder="1" applyAlignment="1">
      <alignment horizontal="right"/>
    </xf>
    <xf numFmtId="4" fontId="1" fillId="0" borderId="15" xfId="1" applyNumberFormat="1" applyFont="1" applyFill="1" applyBorder="1" applyAlignment="1">
      <alignment horizontal="right"/>
    </xf>
    <xf numFmtId="4" fontId="1" fillId="0" borderId="15" xfId="1" applyNumberFormat="1" applyFont="1" applyFill="1" applyBorder="1" applyAlignment="1">
      <alignment horizontal="center"/>
    </xf>
    <xf numFmtId="4" fontId="1" fillId="0" borderId="0" xfId="1" applyNumberFormat="1" applyFill="1"/>
    <xf numFmtId="4" fontId="1" fillId="2" borderId="0" xfId="1" applyNumberFormat="1" applyFill="1"/>
    <xf numFmtId="0" fontId="18" fillId="2" borderId="0" xfId="1" applyFont="1" applyFill="1"/>
    <xf numFmtId="0" fontId="7" fillId="0" borderId="0" xfId="1" applyFont="1" applyFill="1" applyBorder="1" applyAlignment="1">
      <alignment horizontal="center" vertical="top" wrapText="1"/>
    </xf>
    <xf numFmtId="0" fontId="7" fillId="0" borderId="6" xfId="1" applyFont="1" applyFill="1" applyBorder="1" applyAlignment="1">
      <alignment horizontal="center" vertical="top" wrapText="1"/>
    </xf>
    <xf numFmtId="0" fontId="7" fillId="0" borderId="7" xfId="1" applyFont="1" applyFill="1" applyBorder="1" applyAlignment="1">
      <alignment horizontal="centerContinuous" vertical="justify" wrapText="1"/>
    </xf>
    <xf numFmtId="0" fontId="7" fillId="0" borderId="8" xfId="1" applyFont="1" applyFill="1" applyBorder="1" applyAlignment="1">
      <alignment horizontal="center" vertical="top" wrapText="1"/>
    </xf>
    <xf numFmtId="0" fontId="7" fillId="0" borderId="7" xfId="1" applyFont="1" applyFill="1" applyBorder="1" applyAlignment="1">
      <alignment horizontal="center" vertical="top" wrapText="1"/>
    </xf>
    <xf numFmtId="0" fontId="7" fillId="0" borderId="5" xfId="1" applyFont="1" applyFill="1" applyBorder="1" applyAlignment="1">
      <alignment horizontal="centerContinuous" vertical="top" wrapText="1"/>
    </xf>
    <xf numFmtId="14" fontId="7" fillId="0" borderId="5" xfId="1" applyNumberFormat="1" applyFont="1" applyFill="1" applyBorder="1" applyAlignment="1">
      <alignment horizontal="center" vertical="top" wrapText="1"/>
    </xf>
    <xf numFmtId="0" fontId="1" fillId="0" borderId="14" xfId="1" applyFill="1" applyBorder="1" applyAlignment="1"/>
    <xf numFmtId="4" fontId="1" fillId="0" borderId="13" xfId="2" applyNumberFormat="1" applyFill="1" applyBorder="1" applyAlignment="1">
      <alignment horizontal="right"/>
    </xf>
    <xf numFmtId="4" fontId="1" fillId="0" borderId="13" xfId="1" applyNumberFormat="1" applyFill="1" applyBorder="1" applyAlignment="1">
      <alignment horizontal="right"/>
    </xf>
    <xf numFmtId="4" fontId="1" fillId="0" borderId="13" xfId="1" applyNumberFormat="1" applyFill="1" applyBorder="1" applyAlignment="1"/>
    <xf numFmtId="4" fontId="1" fillId="0" borderId="13" xfId="2" applyNumberFormat="1" applyFill="1" applyBorder="1" applyAlignment="1"/>
    <xf numFmtId="4" fontId="1" fillId="0" borderId="13" xfId="2" applyNumberFormat="1" applyFont="1" applyFill="1" applyBorder="1" applyAlignment="1">
      <alignment horizontal="right"/>
    </xf>
    <xf numFmtId="0" fontId="15" fillId="0" borderId="14" xfId="1" applyFont="1" applyFill="1" applyBorder="1" applyAlignment="1"/>
    <xf numFmtId="0" fontId="1" fillId="0" borderId="21" xfId="1" applyFill="1" applyBorder="1" applyAlignment="1"/>
    <xf numFmtId="4" fontId="1" fillId="0" borderId="22" xfId="2" applyNumberFormat="1" applyFont="1" applyFill="1" applyBorder="1" applyAlignment="1">
      <alignment horizontal="right"/>
    </xf>
    <xf numFmtId="4" fontId="1" fillId="0" borderId="22" xfId="1" applyNumberFormat="1" applyFill="1" applyBorder="1" applyAlignment="1">
      <alignment horizontal="right"/>
    </xf>
    <xf numFmtId="4" fontId="1" fillId="0" borderId="22" xfId="2" applyNumberFormat="1" applyFill="1" applyBorder="1" applyAlignment="1">
      <alignment horizontal="right"/>
    </xf>
    <xf numFmtId="4" fontId="1" fillId="0" borderId="22" xfId="1" applyNumberFormat="1" applyFill="1" applyBorder="1" applyAlignment="1"/>
    <xf numFmtId="4" fontId="1" fillId="0" borderId="22" xfId="2" applyNumberFormat="1" applyFill="1" applyBorder="1" applyAlignment="1"/>
    <xf numFmtId="4" fontId="1" fillId="0" borderId="15" xfId="2" applyNumberFormat="1" applyFont="1" applyFill="1" applyBorder="1" applyAlignment="1">
      <alignment horizontal="right"/>
    </xf>
    <xf numFmtId="0" fontId="4" fillId="0" borderId="0" xfId="1" applyFont="1" applyFill="1"/>
    <xf numFmtId="0" fontId="8" fillId="0" borderId="3" xfId="1" applyFont="1" applyFill="1" applyBorder="1" applyAlignment="1">
      <alignment horizontal="left"/>
    </xf>
    <xf numFmtId="0" fontId="1" fillId="0" borderId="4" xfId="1" applyFill="1" applyBorder="1" applyAlignment="1">
      <alignment horizontal="left"/>
    </xf>
    <xf numFmtId="0" fontId="5" fillId="0" borderId="4" xfId="1" applyFont="1" applyFill="1" applyBorder="1" applyAlignment="1">
      <alignment horizontal="left"/>
    </xf>
    <xf numFmtId="0" fontId="5" fillId="0" borderId="1" xfId="1" applyFont="1" applyFill="1" applyBorder="1" applyAlignment="1">
      <alignment horizontal="left"/>
    </xf>
    <xf numFmtId="0" fontId="7" fillId="2" borderId="26" xfId="1" applyFont="1" applyFill="1" applyBorder="1" applyAlignment="1">
      <alignment horizontal="center" vertical="top" wrapText="1"/>
    </xf>
    <xf numFmtId="14" fontId="7" fillId="2" borderId="26" xfId="1" applyNumberFormat="1" applyFont="1" applyFill="1" applyBorder="1" applyAlignment="1">
      <alignment horizontal="centerContinuous" vertical="top" wrapText="1"/>
    </xf>
    <xf numFmtId="0" fontId="7" fillId="0" borderId="27" xfId="1" applyFont="1" applyFill="1" applyBorder="1" applyAlignment="1">
      <alignment horizontal="center" vertical="top" wrapText="1"/>
    </xf>
    <xf numFmtId="4" fontId="1" fillId="2" borderId="28" xfId="2" applyNumberFormat="1" applyFill="1" applyBorder="1" applyAlignment="1">
      <alignment horizontal="right" vertical="center"/>
    </xf>
    <xf numFmtId="4" fontId="1" fillId="2" borderId="13" xfId="2" applyNumberFormat="1" applyFill="1" applyBorder="1" applyAlignment="1">
      <alignment horizontal="right" vertical="top"/>
    </xf>
    <xf numFmtId="4" fontId="1" fillId="2" borderId="13" xfId="1" applyNumberFormat="1" applyFill="1" applyBorder="1" applyAlignment="1">
      <alignment vertical="top"/>
    </xf>
    <xf numFmtId="4" fontId="1" fillId="2" borderId="13" xfId="2" applyNumberFormat="1" applyFill="1" applyBorder="1" applyAlignment="1">
      <alignment vertical="top"/>
    </xf>
    <xf numFmtId="4" fontId="1" fillId="2" borderId="28" xfId="2" applyNumberFormat="1" applyFill="1" applyBorder="1" applyAlignment="1">
      <alignment vertical="top"/>
    </xf>
    <xf numFmtId="4" fontId="1" fillId="2" borderId="13" xfId="2" applyNumberFormat="1" applyFont="1" applyFill="1" applyBorder="1" applyAlignment="1">
      <alignment vertical="top" wrapText="1"/>
    </xf>
    <xf numFmtId="4" fontId="14" fillId="2" borderId="0" xfId="1" applyNumberFormat="1" applyFont="1" applyFill="1"/>
    <xf numFmtId="4" fontId="1" fillId="0" borderId="28" xfId="2" applyNumberFormat="1" applyFill="1" applyBorder="1" applyAlignment="1"/>
    <xf numFmtId="4" fontId="1" fillId="2" borderId="28" xfId="2" applyNumberFormat="1" applyFont="1" applyFill="1" applyBorder="1" applyAlignment="1"/>
    <xf numFmtId="4" fontId="1" fillId="2" borderId="30" xfId="2" applyNumberFormat="1" applyFill="1" applyBorder="1" applyAlignment="1"/>
    <xf numFmtId="4" fontId="1" fillId="2" borderId="28" xfId="2" applyNumberFormat="1" applyFill="1" applyBorder="1" applyAlignment="1"/>
    <xf numFmtId="4" fontId="1" fillId="0" borderId="31" xfId="2" applyNumberFormat="1" applyFill="1" applyBorder="1" applyAlignment="1"/>
    <xf numFmtId="0" fontId="1" fillId="0" borderId="11" xfId="1" applyFill="1" applyBorder="1" applyAlignment="1"/>
    <xf numFmtId="4" fontId="1" fillId="0" borderId="12" xfId="2" applyNumberFormat="1" applyFont="1" applyFill="1" applyBorder="1" applyAlignment="1">
      <alignment horizontal="right"/>
    </xf>
    <xf numFmtId="4" fontId="1" fillId="0" borderId="12" xfId="1" applyNumberFormat="1" applyFill="1" applyBorder="1" applyAlignment="1">
      <alignment horizontal="right"/>
    </xf>
    <xf numFmtId="4" fontId="1" fillId="0" borderId="12" xfId="2" applyNumberFormat="1" applyFill="1" applyBorder="1" applyAlignment="1">
      <alignment horizontal="right"/>
    </xf>
    <xf numFmtId="4" fontId="1" fillId="0" borderId="12" xfId="1" applyNumberFormat="1" applyFill="1" applyBorder="1" applyAlignment="1"/>
    <xf numFmtId="4" fontId="1" fillId="0" borderId="12" xfId="2" applyNumberFormat="1" applyFill="1" applyBorder="1" applyAlignment="1"/>
    <xf numFmtId="4" fontId="1" fillId="0" borderId="27" xfId="2" applyNumberFormat="1" applyFill="1" applyBorder="1" applyAlignment="1"/>
    <xf numFmtId="4" fontId="1" fillId="0" borderId="28" xfId="2" applyNumberFormat="1" applyFill="1" applyBorder="1" applyAlignment="1">
      <alignment horizontal="right" vertical="center"/>
    </xf>
    <xf numFmtId="4" fontId="1" fillId="0" borderId="32" xfId="2" applyNumberFormat="1" applyFill="1" applyBorder="1" applyAlignment="1">
      <alignment horizontal="right" vertical="center"/>
    </xf>
    <xf numFmtId="4" fontId="17" fillId="2" borderId="0" xfId="1" applyNumberFormat="1" applyFont="1" applyFill="1" applyBorder="1"/>
    <xf numFmtId="4" fontId="17" fillId="2" borderId="30" xfId="2" applyNumberFormat="1" applyFont="1" applyFill="1" applyBorder="1" applyAlignment="1"/>
    <xf numFmtId="4" fontId="1" fillId="0" borderId="32" xfId="2" applyNumberFormat="1" applyFill="1" applyBorder="1" applyAlignment="1"/>
    <xf numFmtId="0" fontId="16" fillId="0" borderId="7" xfId="1" applyFont="1" applyFill="1" applyBorder="1" applyAlignment="1">
      <alignment horizontal="left" vertical="justify"/>
    </xf>
    <xf numFmtId="4" fontId="1" fillId="0" borderId="32" xfId="1" applyNumberFormat="1" applyFont="1" applyFill="1" applyBorder="1" applyAlignment="1">
      <alignment horizontal="right"/>
    </xf>
    <xf numFmtId="4" fontId="19" fillId="0" borderId="17" xfId="1" applyNumberFormat="1" applyFont="1" applyFill="1" applyBorder="1"/>
    <xf numFmtId="0" fontId="19" fillId="0" borderId="17" xfId="1" applyFont="1" applyFill="1" applyBorder="1" applyAlignment="1">
      <alignment horizontal="center"/>
    </xf>
    <xf numFmtId="4" fontId="19" fillId="0" borderId="29" xfId="1" applyNumberFormat="1" applyFont="1" applyFill="1" applyBorder="1"/>
    <xf numFmtId="4" fontId="20" fillId="2" borderId="17" xfId="2" applyNumberFormat="1" applyFont="1" applyFill="1" applyBorder="1" applyAlignment="1">
      <alignment horizontal="right"/>
    </xf>
    <xf numFmtId="4" fontId="20" fillId="2" borderId="29" xfId="2" applyNumberFormat="1" applyFont="1" applyFill="1" applyBorder="1" applyAlignment="1">
      <alignment horizontal="right"/>
    </xf>
    <xf numFmtId="4" fontId="21" fillId="0" borderId="17" xfId="2" applyNumberFormat="1" applyFont="1" applyFill="1" applyBorder="1" applyAlignment="1">
      <alignment horizontal="right"/>
    </xf>
    <xf numFmtId="4" fontId="21" fillId="0" borderId="29" xfId="2" applyNumberFormat="1" applyFont="1" applyFill="1" applyBorder="1" applyAlignment="1">
      <alignment horizontal="right"/>
    </xf>
    <xf numFmtId="4" fontId="22" fillId="0" borderId="22" xfId="2" applyNumberFormat="1" applyFont="1" applyFill="1" applyBorder="1" applyAlignment="1">
      <alignment horizontal="right"/>
    </xf>
    <xf numFmtId="4" fontId="22" fillId="0" borderId="22" xfId="1" applyNumberFormat="1" applyFont="1" applyFill="1" applyBorder="1" applyAlignment="1">
      <alignment horizontal="right"/>
    </xf>
    <xf numFmtId="4" fontId="22" fillId="0" borderId="22" xfId="1" applyNumberFormat="1" applyFont="1" applyFill="1" applyBorder="1" applyAlignment="1"/>
    <xf numFmtId="4" fontId="22" fillId="0" borderId="22" xfId="2" applyNumberFormat="1" applyFont="1" applyFill="1" applyBorder="1" applyAlignment="1"/>
    <xf numFmtId="4" fontId="22" fillId="0" borderId="31" xfId="2" applyNumberFormat="1" applyFont="1" applyFill="1" applyBorder="1" applyAlignment="1">
      <alignment horizontal="right" vertical="center"/>
    </xf>
    <xf numFmtId="4" fontId="21" fillId="0" borderId="19" xfId="2" applyNumberFormat="1" applyFont="1" applyFill="1" applyBorder="1" applyAlignment="1">
      <alignment horizontal="right"/>
    </xf>
    <xf numFmtId="4" fontId="21" fillId="0" borderId="30" xfId="2" applyNumberFormat="1" applyFont="1" applyFill="1" applyBorder="1" applyAlignment="1">
      <alignment horizontal="right"/>
    </xf>
    <xf numFmtId="4" fontId="19" fillId="0" borderId="7" xfId="1" applyNumberFormat="1" applyFont="1" applyFill="1" applyBorder="1" applyAlignment="1">
      <alignment vertical="top" wrapText="1"/>
    </xf>
    <xf numFmtId="4" fontId="21" fillId="0" borderId="19" xfId="1" applyNumberFormat="1" applyFont="1" applyFill="1" applyBorder="1" applyAlignment="1">
      <alignment horizontal="right"/>
    </xf>
    <xf numFmtId="4" fontId="21" fillId="0" borderId="19" xfId="2" applyNumberFormat="1" applyFont="1" applyFill="1" applyBorder="1" applyAlignment="1">
      <alignment horizontal="right" vertical="top"/>
    </xf>
    <xf numFmtId="4" fontId="21" fillId="0" borderId="19" xfId="2" applyNumberFormat="1" applyFont="1" applyFill="1" applyBorder="1" applyAlignment="1"/>
    <xf numFmtId="4" fontId="21" fillId="0" borderId="19" xfId="1" applyNumberFormat="1" applyFont="1" applyFill="1" applyBorder="1" applyAlignment="1"/>
    <xf numFmtId="4" fontId="21" fillId="0" borderId="30" xfId="2" applyNumberFormat="1" applyFont="1" applyFill="1" applyBorder="1" applyAlignment="1"/>
    <xf numFmtId="0" fontId="21" fillId="0" borderId="16" xfId="1" applyFont="1" applyFill="1" applyBorder="1" applyAlignment="1"/>
    <xf numFmtId="4" fontId="19" fillId="0" borderId="21" xfId="1" applyNumberFormat="1" applyFont="1" applyFill="1" applyBorder="1" applyAlignment="1">
      <alignment vertical="top" wrapText="1"/>
    </xf>
    <xf numFmtId="4" fontId="21" fillId="0" borderId="18" xfId="1" applyNumberFormat="1" applyFont="1" applyFill="1" applyBorder="1" applyAlignment="1"/>
    <xf numFmtId="0" fontId="19" fillId="2" borderId="16" xfId="1" applyFont="1" applyFill="1" applyBorder="1" applyAlignment="1"/>
    <xf numFmtId="0" fontId="19" fillId="0" borderId="16" xfId="1" applyFont="1" applyFill="1" applyBorder="1" applyAlignment="1">
      <alignment horizontal="left" vertical="justify"/>
    </xf>
    <xf numFmtId="4" fontId="19" fillId="2" borderId="7" xfId="1" applyNumberFormat="1" applyFont="1" applyFill="1" applyBorder="1" applyAlignment="1">
      <alignment vertical="top" wrapText="1"/>
    </xf>
    <xf numFmtId="4" fontId="21" fillId="2" borderId="13" xfId="2" applyNumberFormat="1" applyFont="1" applyFill="1" applyBorder="1" applyAlignment="1">
      <alignment horizontal="right" vertical="top"/>
    </xf>
    <xf numFmtId="4" fontId="21" fillId="2" borderId="28" xfId="2" applyNumberFormat="1" applyFont="1" applyFill="1" applyBorder="1" applyAlignment="1">
      <alignment horizontal="right" vertical="top"/>
    </xf>
    <xf numFmtId="4" fontId="19" fillId="2" borderId="9" xfId="1" applyNumberFormat="1" applyFont="1" applyFill="1" applyBorder="1" applyAlignment="1">
      <alignment vertical="top" wrapText="1"/>
    </xf>
    <xf numFmtId="4" fontId="21" fillId="2" borderId="12" xfId="2" applyNumberFormat="1" applyFont="1" applyFill="1" applyBorder="1" applyAlignment="1">
      <alignment vertical="top" wrapText="1"/>
    </xf>
    <xf numFmtId="4" fontId="20" fillId="2" borderId="12" xfId="1" applyNumberFormat="1" applyFont="1" applyFill="1" applyBorder="1" applyAlignment="1">
      <alignment vertical="top" wrapText="1"/>
    </xf>
    <xf numFmtId="4" fontId="20" fillId="2" borderId="27" xfId="1" applyNumberFormat="1" applyFont="1" applyFill="1" applyBorder="1" applyAlignment="1">
      <alignment vertical="top" wrapText="1"/>
    </xf>
    <xf numFmtId="4" fontId="19" fillId="2" borderId="16" xfId="1" applyNumberFormat="1" applyFont="1" applyFill="1" applyBorder="1" applyAlignment="1">
      <alignment vertical="top" wrapText="1"/>
    </xf>
    <xf numFmtId="4" fontId="21" fillId="2" borderId="17" xfId="2" applyNumberFormat="1" applyFont="1" applyFill="1" applyBorder="1" applyAlignment="1">
      <alignment horizontal="right" vertical="top"/>
    </xf>
    <xf numFmtId="4" fontId="21" fillId="2" borderId="29" xfId="2" applyNumberFormat="1" applyFont="1" applyFill="1" applyBorder="1" applyAlignment="1">
      <alignment horizontal="right" vertical="top"/>
    </xf>
    <xf numFmtId="0" fontId="2" fillId="2" borderId="0" xfId="1" applyFont="1" applyFill="1" applyAlignment="1">
      <alignment horizontal="center"/>
    </xf>
    <xf numFmtId="0" fontId="3" fillId="0" borderId="0" xfId="1" applyFont="1" applyFill="1" applyAlignment="1">
      <alignment horizontal="center" vertical="top" wrapText="1"/>
    </xf>
    <xf numFmtId="0" fontId="8" fillId="0" borderId="3" xfId="1" applyFont="1" applyFill="1" applyBorder="1" applyAlignment="1">
      <alignment horizontal="center"/>
    </xf>
    <xf numFmtId="0" fontId="1" fillId="0" borderId="4" xfId="1" applyFill="1" applyBorder="1" applyAlignment="1">
      <alignment horizontal="center"/>
    </xf>
    <xf numFmtId="0" fontId="7" fillId="0" borderId="7" xfId="1" applyFont="1" applyFill="1" applyBorder="1" applyAlignment="1">
      <alignment horizontal="center" vertical="top" wrapText="1"/>
    </xf>
    <xf numFmtId="0" fontId="7" fillId="0" borderId="10" xfId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87"/>
  <sheetViews>
    <sheetView tabSelected="1" view="pageBreakPreview" topLeftCell="A67" zoomScaleNormal="70" zoomScaleSheetLayoutView="100" workbookViewId="0">
      <selection activeCell="E84" sqref="E84"/>
    </sheetView>
  </sheetViews>
  <sheetFormatPr defaultRowHeight="13.2" x14ac:dyDescent="0.25"/>
  <cols>
    <col min="1" max="1" width="1.44140625" style="3" customWidth="1"/>
    <col min="2" max="2" width="40" style="3" customWidth="1"/>
    <col min="3" max="3" width="19" style="3" customWidth="1"/>
    <col min="4" max="4" width="11.6640625" style="3" customWidth="1"/>
    <col min="5" max="5" width="12.88671875" style="3" customWidth="1"/>
    <col min="6" max="7" width="15.109375" style="3" customWidth="1"/>
    <col min="8" max="9" width="20.33203125" style="3" customWidth="1"/>
    <col min="10" max="10" width="16.6640625" style="3" customWidth="1"/>
    <col min="11" max="11" width="16" style="3" customWidth="1"/>
    <col min="12" max="12" width="17.5546875" style="3" customWidth="1"/>
    <col min="13" max="13" width="14.5546875" style="3" hidden="1" customWidth="1"/>
    <col min="14" max="14" width="13.88671875" style="3" customWidth="1"/>
    <col min="15" max="15" width="17.88671875" style="3" customWidth="1"/>
    <col min="16" max="17" width="14.44140625" style="3" customWidth="1"/>
    <col min="18" max="18" width="15.109375" style="3" customWidth="1"/>
    <col min="19" max="19" width="16.109375" style="3" customWidth="1"/>
    <col min="20" max="20" width="16.5546875" style="3" customWidth="1"/>
    <col min="21" max="256" width="9.109375" style="3"/>
    <col min="257" max="257" width="1.44140625" style="3" customWidth="1"/>
    <col min="258" max="258" width="40" style="3" customWidth="1"/>
    <col min="259" max="259" width="19" style="3" customWidth="1"/>
    <col min="260" max="260" width="13.88671875" style="3" customWidth="1"/>
    <col min="261" max="261" width="0.109375" style="3" customWidth="1"/>
    <col min="262" max="263" width="15.109375" style="3" customWidth="1"/>
    <col min="264" max="265" width="20.33203125" style="3" customWidth="1"/>
    <col min="266" max="266" width="16.6640625" style="3" customWidth="1"/>
    <col min="267" max="267" width="16" style="3" customWidth="1"/>
    <col min="268" max="268" width="17.5546875" style="3" customWidth="1"/>
    <col min="269" max="269" width="0" style="3" hidden="1" customWidth="1"/>
    <col min="270" max="270" width="13.88671875" style="3" customWidth="1"/>
    <col min="271" max="271" width="17.88671875" style="3" customWidth="1"/>
    <col min="272" max="273" width="14.44140625" style="3" customWidth="1"/>
    <col min="274" max="274" width="15.109375" style="3" customWidth="1"/>
    <col min="275" max="275" width="16.109375" style="3" customWidth="1"/>
    <col min="276" max="276" width="16.5546875" style="3" customWidth="1"/>
    <col min="277" max="512" width="9.109375" style="3"/>
    <col min="513" max="513" width="1.44140625" style="3" customWidth="1"/>
    <col min="514" max="514" width="40" style="3" customWidth="1"/>
    <col min="515" max="515" width="19" style="3" customWidth="1"/>
    <col min="516" max="516" width="13.88671875" style="3" customWidth="1"/>
    <col min="517" max="517" width="0.109375" style="3" customWidth="1"/>
    <col min="518" max="519" width="15.109375" style="3" customWidth="1"/>
    <col min="520" max="521" width="20.33203125" style="3" customWidth="1"/>
    <col min="522" max="522" width="16.6640625" style="3" customWidth="1"/>
    <col min="523" max="523" width="16" style="3" customWidth="1"/>
    <col min="524" max="524" width="17.5546875" style="3" customWidth="1"/>
    <col min="525" max="525" width="0" style="3" hidden="1" customWidth="1"/>
    <col min="526" max="526" width="13.88671875" style="3" customWidth="1"/>
    <col min="527" max="527" width="17.88671875" style="3" customWidth="1"/>
    <col min="528" max="529" width="14.44140625" style="3" customWidth="1"/>
    <col min="530" max="530" width="15.109375" style="3" customWidth="1"/>
    <col min="531" max="531" width="16.109375" style="3" customWidth="1"/>
    <col min="532" max="532" width="16.5546875" style="3" customWidth="1"/>
    <col min="533" max="768" width="9.109375" style="3"/>
    <col min="769" max="769" width="1.44140625" style="3" customWidth="1"/>
    <col min="770" max="770" width="40" style="3" customWidth="1"/>
    <col min="771" max="771" width="19" style="3" customWidth="1"/>
    <col min="772" max="772" width="13.88671875" style="3" customWidth="1"/>
    <col min="773" max="773" width="0.109375" style="3" customWidth="1"/>
    <col min="774" max="775" width="15.109375" style="3" customWidth="1"/>
    <col min="776" max="777" width="20.33203125" style="3" customWidth="1"/>
    <col min="778" max="778" width="16.6640625" style="3" customWidth="1"/>
    <col min="779" max="779" width="16" style="3" customWidth="1"/>
    <col min="780" max="780" width="17.5546875" style="3" customWidth="1"/>
    <col min="781" max="781" width="0" style="3" hidden="1" customWidth="1"/>
    <col min="782" max="782" width="13.88671875" style="3" customWidth="1"/>
    <col min="783" max="783" width="17.88671875" style="3" customWidth="1"/>
    <col min="784" max="785" width="14.44140625" style="3" customWidth="1"/>
    <col min="786" max="786" width="15.109375" style="3" customWidth="1"/>
    <col min="787" max="787" width="16.109375" style="3" customWidth="1"/>
    <col min="788" max="788" width="16.5546875" style="3" customWidth="1"/>
    <col min="789" max="1024" width="9.109375" style="3"/>
    <col min="1025" max="1025" width="1.44140625" style="3" customWidth="1"/>
    <col min="1026" max="1026" width="40" style="3" customWidth="1"/>
    <col min="1027" max="1027" width="19" style="3" customWidth="1"/>
    <col min="1028" max="1028" width="13.88671875" style="3" customWidth="1"/>
    <col min="1029" max="1029" width="0.109375" style="3" customWidth="1"/>
    <col min="1030" max="1031" width="15.109375" style="3" customWidth="1"/>
    <col min="1032" max="1033" width="20.33203125" style="3" customWidth="1"/>
    <col min="1034" max="1034" width="16.6640625" style="3" customWidth="1"/>
    <col min="1035" max="1035" width="16" style="3" customWidth="1"/>
    <col min="1036" max="1036" width="17.5546875" style="3" customWidth="1"/>
    <col min="1037" max="1037" width="0" style="3" hidden="1" customWidth="1"/>
    <col min="1038" max="1038" width="13.88671875" style="3" customWidth="1"/>
    <col min="1039" max="1039" width="17.88671875" style="3" customWidth="1"/>
    <col min="1040" max="1041" width="14.44140625" style="3" customWidth="1"/>
    <col min="1042" max="1042" width="15.109375" style="3" customWidth="1"/>
    <col min="1043" max="1043" width="16.109375" style="3" customWidth="1"/>
    <col min="1044" max="1044" width="16.5546875" style="3" customWidth="1"/>
    <col min="1045" max="1280" width="9.109375" style="3"/>
    <col min="1281" max="1281" width="1.44140625" style="3" customWidth="1"/>
    <col min="1282" max="1282" width="40" style="3" customWidth="1"/>
    <col min="1283" max="1283" width="19" style="3" customWidth="1"/>
    <col min="1284" max="1284" width="13.88671875" style="3" customWidth="1"/>
    <col min="1285" max="1285" width="0.109375" style="3" customWidth="1"/>
    <col min="1286" max="1287" width="15.109375" style="3" customWidth="1"/>
    <col min="1288" max="1289" width="20.33203125" style="3" customWidth="1"/>
    <col min="1290" max="1290" width="16.6640625" style="3" customWidth="1"/>
    <col min="1291" max="1291" width="16" style="3" customWidth="1"/>
    <col min="1292" max="1292" width="17.5546875" style="3" customWidth="1"/>
    <col min="1293" max="1293" width="0" style="3" hidden="1" customWidth="1"/>
    <col min="1294" max="1294" width="13.88671875" style="3" customWidth="1"/>
    <col min="1295" max="1295" width="17.88671875" style="3" customWidth="1"/>
    <col min="1296" max="1297" width="14.44140625" style="3" customWidth="1"/>
    <col min="1298" max="1298" width="15.109375" style="3" customWidth="1"/>
    <col min="1299" max="1299" width="16.109375" style="3" customWidth="1"/>
    <col min="1300" max="1300" width="16.5546875" style="3" customWidth="1"/>
    <col min="1301" max="1536" width="9.109375" style="3"/>
    <col min="1537" max="1537" width="1.44140625" style="3" customWidth="1"/>
    <col min="1538" max="1538" width="40" style="3" customWidth="1"/>
    <col min="1539" max="1539" width="19" style="3" customWidth="1"/>
    <col min="1540" max="1540" width="13.88671875" style="3" customWidth="1"/>
    <col min="1541" max="1541" width="0.109375" style="3" customWidth="1"/>
    <col min="1542" max="1543" width="15.109375" style="3" customWidth="1"/>
    <col min="1544" max="1545" width="20.33203125" style="3" customWidth="1"/>
    <col min="1546" max="1546" width="16.6640625" style="3" customWidth="1"/>
    <col min="1547" max="1547" width="16" style="3" customWidth="1"/>
    <col min="1548" max="1548" width="17.5546875" style="3" customWidth="1"/>
    <col min="1549" max="1549" width="0" style="3" hidden="1" customWidth="1"/>
    <col min="1550" max="1550" width="13.88671875" style="3" customWidth="1"/>
    <col min="1551" max="1551" width="17.88671875" style="3" customWidth="1"/>
    <col min="1552" max="1553" width="14.44140625" style="3" customWidth="1"/>
    <col min="1554" max="1554" width="15.109375" style="3" customWidth="1"/>
    <col min="1555" max="1555" width="16.109375" style="3" customWidth="1"/>
    <col min="1556" max="1556" width="16.5546875" style="3" customWidth="1"/>
    <col min="1557" max="1792" width="9.109375" style="3"/>
    <col min="1793" max="1793" width="1.44140625" style="3" customWidth="1"/>
    <col min="1794" max="1794" width="40" style="3" customWidth="1"/>
    <col min="1795" max="1795" width="19" style="3" customWidth="1"/>
    <col min="1796" max="1796" width="13.88671875" style="3" customWidth="1"/>
    <col min="1797" max="1797" width="0.109375" style="3" customWidth="1"/>
    <col min="1798" max="1799" width="15.109375" style="3" customWidth="1"/>
    <col min="1800" max="1801" width="20.33203125" style="3" customWidth="1"/>
    <col min="1802" max="1802" width="16.6640625" style="3" customWidth="1"/>
    <col min="1803" max="1803" width="16" style="3" customWidth="1"/>
    <col min="1804" max="1804" width="17.5546875" style="3" customWidth="1"/>
    <col min="1805" max="1805" width="0" style="3" hidden="1" customWidth="1"/>
    <col min="1806" max="1806" width="13.88671875" style="3" customWidth="1"/>
    <col min="1807" max="1807" width="17.88671875" style="3" customWidth="1"/>
    <col min="1808" max="1809" width="14.44140625" style="3" customWidth="1"/>
    <col min="1810" max="1810" width="15.109375" style="3" customWidth="1"/>
    <col min="1811" max="1811" width="16.109375" style="3" customWidth="1"/>
    <col min="1812" max="1812" width="16.5546875" style="3" customWidth="1"/>
    <col min="1813" max="2048" width="9.109375" style="3"/>
    <col min="2049" max="2049" width="1.44140625" style="3" customWidth="1"/>
    <col min="2050" max="2050" width="40" style="3" customWidth="1"/>
    <col min="2051" max="2051" width="19" style="3" customWidth="1"/>
    <col min="2052" max="2052" width="13.88671875" style="3" customWidth="1"/>
    <col min="2053" max="2053" width="0.109375" style="3" customWidth="1"/>
    <col min="2054" max="2055" width="15.109375" style="3" customWidth="1"/>
    <col min="2056" max="2057" width="20.33203125" style="3" customWidth="1"/>
    <col min="2058" max="2058" width="16.6640625" style="3" customWidth="1"/>
    <col min="2059" max="2059" width="16" style="3" customWidth="1"/>
    <col min="2060" max="2060" width="17.5546875" style="3" customWidth="1"/>
    <col min="2061" max="2061" width="0" style="3" hidden="1" customWidth="1"/>
    <col min="2062" max="2062" width="13.88671875" style="3" customWidth="1"/>
    <col min="2063" max="2063" width="17.88671875" style="3" customWidth="1"/>
    <col min="2064" max="2065" width="14.44140625" style="3" customWidth="1"/>
    <col min="2066" max="2066" width="15.109375" style="3" customWidth="1"/>
    <col min="2067" max="2067" width="16.109375" style="3" customWidth="1"/>
    <col min="2068" max="2068" width="16.5546875" style="3" customWidth="1"/>
    <col min="2069" max="2304" width="9.109375" style="3"/>
    <col min="2305" max="2305" width="1.44140625" style="3" customWidth="1"/>
    <col min="2306" max="2306" width="40" style="3" customWidth="1"/>
    <col min="2307" max="2307" width="19" style="3" customWidth="1"/>
    <col min="2308" max="2308" width="13.88671875" style="3" customWidth="1"/>
    <col min="2309" max="2309" width="0.109375" style="3" customWidth="1"/>
    <col min="2310" max="2311" width="15.109375" style="3" customWidth="1"/>
    <col min="2312" max="2313" width="20.33203125" style="3" customWidth="1"/>
    <col min="2314" max="2314" width="16.6640625" style="3" customWidth="1"/>
    <col min="2315" max="2315" width="16" style="3" customWidth="1"/>
    <col min="2316" max="2316" width="17.5546875" style="3" customWidth="1"/>
    <col min="2317" max="2317" width="0" style="3" hidden="1" customWidth="1"/>
    <col min="2318" max="2318" width="13.88671875" style="3" customWidth="1"/>
    <col min="2319" max="2319" width="17.88671875" style="3" customWidth="1"/>
    <col min="2320" max="2321" width="14.44140625" style="3" customWidth="1"/>
    <col min="2322" max="2322" width="15.109375" style="3" customWidth="1"/>
    <col min="2323" max="2323" width="16.109375" style="3" customWidth="1"/>
    <col min="2324" max="2324" width="16.5546875" style="3" customWidth="1"/>
    <col min="2325" max="2560" width="9.109375" style="3"/>
    <col min="2561" max="2561" width="1.44140625" style="3" customWidth="1"/>
    <col min="2562" max="2562" width="40" style="3" customWidth="1"/>
    <col min="2563" max="2563" width="19" style="3" customWidth="1"/>
    <col min="2564" max="2564" width="13.88671875" style="3" customWidth="1"/>
    <col min="2565" max="2565" width="0.109375" style="3" customWidth="1"/>
    <col min="2566" max="2567" width="15.109375" style="3" customWidth="1"/>
    <col min="2568" max="2569" width="20.33203125" style="3" customWidth="1"/>
    <col min="2570" max="2570" width="16.6640625" style="3" customWidth="1"/>
    <col min="2571" max="2571" width="16" style="3" customWidth="1"/>
    <col min="2572" max="2572" width="17.5546875" style="3" customWidth="1"/>
    <col min="2573" max="2573" width="0" style="3" hidden="1" customWidth="1"/>
    <col min="2574" max="2574" width="13.88671875" style="3" customWidth="1"/>
    <col min="2575" max="2575" width="17.88671875" style="3" customWidth="1"/>
    <col min="2576" max="2577" width="14.44140625" style="3" customWidth="1"/>
    <col min="2578" max="2578" width="15.109375" style="3" customWidth="1"/>
    <col min="2579" max="2579" width="16.109375" style="3" customWidth="1"/>
    <col min="2580" max="2580" width="16.5546875" style="3" customWidth="1"/>
    <col min="2581" max="2816" width="9.109375" style="3"/>
    <col min="2817" max="2817" width="1.44140625" style="3" customWidth="1"/>
    <col min="2818" max="2818" width="40" style="3" customWidth="1"/>
    <col min="2819" max="2819" width="19" style="3" customWidth="1"/>
    <col min="2820" max="2820" width="13.88671875" style="3" customWidth="1"/>
    <col min="2821" max="2821" width="0.109375" style="3" customWidth="1"/>
    <col min="2822" max="2823" width="15.109375" style="3" customWidth="1"/>
    <col min="2824" max="2825" width="20.33203125" style="3" customWidth="1"/>
    <col min="2826" max="2826" width="16.6640625" style="3" customWidth="1"/>
    <col min="2827" max="2827" width="16" style="3" customWidth="1"/>
    <col min="2828" max="2828" width="17.5546875" style="3" customWidth="1"/>
    <col min="2829" max="2829" width="0" style="3" hidden="1" customWidth="1"/>
    <col min="2830" max="2830" width="13.88671875" style="3" customWidth="1"/>
    <col min="2831" max="2831" width="17.88671875" style="3" customWidth="1"/>
    <col min="2832" max="2833" width="14.44140625" style="3" customWidth="1"/>
    <col min="2834" max="2834" width="15.109375" style="3" customWidth="1"/>
    <col min="2835" max="2835" width="16.109375" style="3" customWidth="1"/>
    <col min="2836" max="2836" width="16.5546875" style="3" customWidth="1"/>
    <col min="2837" max="3072" width="9.109375" style="3"/>
    <col min="3073" max="3073" width="1.44140625" style="3" customWidth="1"/>
    <col min="3074" max="3074" width="40" style="3" customWidth="1"/>
    <col min="3075" max="3075" width="19" style="3" customWidth="1"/>
    <col min="3076" max="3076" width="13.88671875" style="3" customWidth="1"/>
    <col min="3077" max="3077" width="0.109375" style="3" customWidth="1"/>
    <col min="3078" max="3079" width="15.109375" style="3" customWidth="1"/>
    <col min="3080" max="3081" width="20.33203125" style="3" customWidth="1"/>
    <col min="3082" max="3082" width="16.6640625" style="3" customWidth="1"/>
    <col min="3083" max="3083" width="16" style="3" customWidth="1"/>
    <col min="3084" max="3084" width="17.5546875" style="3" customWidth="1"/>
    <col min="3085" max="3085" width="0" style="3" hidden="1" customWidth="1"/>
    <col min="3086" max="3086" width="13.88671875" style="3" customWidth="1"/>
    <col min="3087" max="3087" width="17.88671875" style="3" customWidth="1"/>
    <col min="3088" max="3089" width="14.44140625" style="3" customWidth="1"/>
    <col min="3090" max="3090" width="15.109375" style="3" customWidth="1"/>
    <col min="3091" max="3091" width="16.109375" style="3" customWidth="1"/>
    <col min="3092" max="3092" width="16.5546875" style="3" customWidth="1"/>
    <col min="3093" max="3328" width="9.109375" style="3"/>
    <col min="3329" max="3329" width="1.44140625" style="3" customWidth="1"/>
    <col min="3330" max="3330" width="40" style="3" customWidth="1"/>
    <col min="3331" max="3331" width="19" style="3" customWidth="1"/>
    <col min="3332" max="3332" width="13.88671875" style="3" customWidth="1"/>
    <col min="3333" max="3333" width="0.109375" style="3" customWidth="1"/>
    <col min="3334" max="3335" width="15.109375" style="3" customWidth="1"/>
    <col min="3336" max="3337" width="20.33203125" style="3" customWidth="1"/>
    <col min="3338" max="3338" width="16.6640625" style="3" customWidth="1"/>
    <col min="3339" max="3339" width="16" style="3" customWidth="1"/>
    <col min="3340" max="3340" width="17.5546875" style="3" customWidth="1"/>
    <col min="3341" max="3341" width="0" style="3" hidden="1" customWidth="1"/>
    <col min="3342" max="3342" width="13.88671875" style="3" customWidth="1"/>
    <col min="3343" max="3343" width="17.88671875" style="3" customWidth="1"/>
    <col min="3344" max="3345" width="14.44140625" style="3" customWidth="1"/>
    <col min="3346" max="3346" width="15.109375" style="3" customWidth="1"/>
    <col min="3347" max="3347" width="16.109375" style="3" customWidth="1"/>
    <col min="3348" max="3348" width="16.5546875" style="3" customWidth="1"/>
    <col min="3349" max="3584" width="9.109375" style="3"/>
    <col min="3585" max="3585" width="1.44140625" style="3" customWidth="1"/>
    <col min="3586" max="3586" width="40" style="3" customWidth="1"/>
    <col min="3587" max="3587" width="19" style="3" customWidth="1"/>
    <col min="3588" max="3588" width="13.88671875" style="3" customWidth="1"/>
    <col min="3589" max="3589" width="0.109375" style="3" customWidth="1"/>
    <col min="3590" max="3591" width="15.109375" style="3" customWidth="1"/>
    <col min="3592" max="3593" width="20.33203125" style="3" customWidth="1"/>
    <col min="3594" max="3594" width="16.6640625" style="3" customWidth="1"/>
    <col min="3595" max="3595" width="16" style="3" customWidth="1"/>
    <col min="3596" max="3596" width="17.5546875" style="3" customWidth="1"/>
    <col min="3597" max="3597" width="0" style="3" hidden="1" customWidth="1"/>
    <col min="3598" max="3598" width="13.88671875" style="3" customWidth="1"/>
    <col min="3599" max="3599" width="17.88671875" style="3" customWidth="1"/>
    <col min="3600" max="3601" width="14.44140625" style="3" customWidth="1"/>
    <col min="3602" max="3602" width="15.109375" style="3" customWidth="1"/>
    <col min="3603" max="3603" width="16.109375" style="3" customWidth="1"/>
    <col min="3604" max="3604" width="16.5546875" style="3" customWidth="1"/>
    <col min="3605" max="3840" width="9.109375" style="3"/>
    <col min="3841" max="3841" width="1.44140625" style="3" customWidth="1"/>
    <col min="3842" max="3842" width="40" style="3" customWidth="1"/>
    <col min="3843" max="3843" width="19" style="3" customWidth="1"/>
    <col min="3844" max="3844" width="13.88671875" style="3" customWidth="1"/>
    <col min="3845" max="3845" width="0.109375" style="3" customWidth="1"/>
    <col min="3846" max="3847" width="15.109375" style="3" customWidth="1"/>
    <col min="3848" max="3849" width="20.33203125" style="3" customWidth="1"/>
    <col min="3850" max="3850" width="16.6640625" style="3" customWidth="1"/>
    <col min="3851" max="3851" width="16" style="3" customWidth="1"/>
    <col min="3852" max="3852" width="17.5546875" style="3" customWidth="1"/>
    <col min="3853" max="3853" width="0" style="3" hidden="1" customWidth="1"/>
    <col min="3854" max="3854" width="13.88671875" style="3" customWidth="1"/>
    <col min="3855" max="3855" width="17.88671875" style="3" customWidth="1"/>
    <col min="3856" max="3857" width="14.44140625" style="3" customWidth="1"/>
    <col min="3858" max="3858" width="15.109375" style="3" customWidth="1"/>
    <col min="3859" max="3859" width="16.109375" style="3" customWidth="1"/>
    <col min="3860" max="3860" width="16.5546875" style="3" customWidth="1"/>
    <col min="3861" max="4096" width="9.109375" style="3"/>
    <col min="4097" max="4097" width="1.44140625" style="3" customWidth="1"/>
    <col min="4098" max="4098" width="40" style="3" customWidth="1"/>
    <col min="4099" max="4099" width="19" style="3" customWidth="1"/>
    <col min="4100" max="4100" width="13.88671875" style="3" customWidth="1"/>
    <col min="4101" max="4101" width="0.109375" style="3" customWidth="1"/>
    <col min="4102" max="4103" width="15.109375" style="3" customWidth="1"/>
    <col min="4104" max="4105" width="20.33203125" style="3" customWidth="1"/>
    <col min="4106" max="4106" width="16.6640625" style="3" customWidth="1"/>
    <col min="4107" max="4107" width="16" style="3" customWidth="1"/>
    <col min="4108" max="4108" width="17.5546875" style="3" customWidth="1"/>
    <col min="4109" max="4109" width="0" style="3" hidden="1" customWidth="1"/>
    <col min="4110" max="4110" width="13.88671875" style="3" customWidth="1"/>
    <col min="4111" max="4111" width="17.88671875" style="3" customWidth="1"/>
    <col min="4112" max="4113" width="14.44140625" style="3" customWidth="1"/>
    <col min="4114" max="4114" width="15.109375" style="3" customWidth="1"/>
    <col min="4115" max="4115" width="16.109375" style="3" customWidth="1"/>
    <col min="4116" max="4116" width="16.5546875" style="3" customWidth="1"/>
    <col min="4117" max="4352" width="9.109375" style="3"/>
    <col min="4353" max="4353" width="1.44140625" style="3" customWidth="1"/>
    <col min="4354" max="4354" width="40" style="3" customWidth="1"/>
    <col min="4355" max="4355" width="19" style="3" customWidth="1"/>
    <col min="4356" max="4356" width="13.88671875" style="3" customWidth="1"/>
    <col min="4357" max="4357" width="0.109375" style="3" customWidth="1"/>
    <col min="4358" max="4359" width="15.109375" style="3" customWidth="1"/>
    <col min="4360" max="4361" width="20.33203125" style="3" customWidth="1"/>
    <col min="4362" max="4362" width="16.6640625" style="3" customWidth="1"/>
    <col min="4363" max="4363" width="16" style="3" customWidth="1"/>
    <col min="4364" max="4364" width="17.5546875" style="3" customWidth="1"/>
    <col min="4365" max="4365" width="0" style="3" hidden="1" customWidth="1"/>
    <col min="4366" max="4366" width="13.88671875" style="3" customWidth="1"/>
    <col min="4367" max="4367" width="17.88671875" style="3" customWidth="1"/>
    <col min="4368" max="4369" width="14.44140625" style="3" customWidth="1"/>
    <col min="4370" max="4370" width="15.109375" style="3" customWidth="1"/>
    <col min="4371" max="4371" width="16.109375" style="3" customWidth="1"/>
    <col min="4372" max="4372" width="16.5546875" style="3" customWidth="1"/>
    <col min="4373" max="4608" width="9.109375" style="3"/>
    <col min="4609" max="4609" width="1.44140625" style="3" customWidth="1"/>
    <col min="4610" max="4610" width="40" style="3" customWidth="1"/>
    <col min="4611" max="4611" width="19" style="3" customWidth="1"/>
    <col min="4612" max="4612" width="13.88671875" style="3" customWidth="1"/>
    <col min="4613" max="4613" width="0.109375" style="3" customWidth="1"/>
    <col min="4614" max="4615" width="15.109375" style="3" customWidth="1"/>
    <col min="4616" max="4617" width="20.33203125" style="3" customWidth="1"/>
    <col min="4618" max="4618" width="16.6640625" style="3" customWidth="1"/>
    <col min="4619" max="4619" width="16" style="3" customWidth="1"/>
    <col min="4620" max="4620" width="17.5546875" style="3" customWidth="1"/>
    <col min="4621" max="4621" width="0" style="3" hidden="1" customWidth="1"/>
    <col min="4622" max="4622" width="13.88671875" style="3" customWidth="1"/>
    <col min="4623" max="4623" width="17.88671875" style="3" customWidth="1"/>
    <col min="4624" max="4625" width="14.44140625" style="3" customWidth="1"/>
    <col min="4626" max="4626" width="15.109375" style="3" customWidth="1"/>
    <col min="4627" max="4627" width="16.109375" style="3" customWidth="1"/>
    <col min="4628" max="4628" width="16.5546875" style="3" customWidth="1"/>
    <col min="4629" max="4864" width="9.109375" style="3"/>
    <col min="4865" max="4865" width="1.44140625" style="3" customWidth="1"/>
    <col min="4866" max="4866" width="40" style="3" customWidth="1"/>
    <col min="4867" max="4867" width="19" style="3" customWidth="1"/>
    <col min="4868" max="4868" width="13.88671875" style="3" customWidth="1"/>
    <col min="4869" max="4869" width="0.109375" style="3" customWidth="1"/>
    <col min="4870" max="4871" width="15.109375" style="3" customWidth="1"/>
    <col min="4872" max="4873" width="20.33203125" style="3" customWidth="1"/>
    <col min="4874" max="4874" width="16.6640625" style="3" customWidth="1"/>
    <col min="4875" max="4875" width="16" style="3" customWidth="1"/>
    <col min="4876" max="4876" width="17.5546875" style="3" customWidth="1"/>
    <col min="4877" max="4877" width="0" style="3" hidden="1" customWidth="1"/>
    <col min="4878" max="4878" width="13.88671875" style="3" customWidth="1"/>
    <col min="4879" max="4879" width="17.88671875" style="3" customWidth="1"/>
    <col min="4880" max="4881" width="14.44140625" style="3" customWidth="1"/>
    <col min="4882" max="4882" width="15.109375" style="3" customWidth="1"/>
    <col min="4883" max="4883" width="16.109375" style="3" customWidth="1"/>
    <col min="4884" max="4884" width="16.5546875" style="3" customWidth="1"/>
    <col min="4885" max="5120" width="9.109375" style="3"/>
    <col min="5121" max="5121" width="1.44140625" style="3" customWidth="1"/>
    <col min="5122" max="5122" width="40" style="3" customWidth="1"/>
    <col min="5123" max="5123" width="19" style="3" customWidth="1"/>
    <col min="5124" max="5124" width="13.88671875" style="3" customWidth="1"/>
    <col min="5125" max="5125" width="0.109375" style="3" customWidth="1"/>
    <col min="5126" max="5127" width="15.109375" style="3" customWidth="1"/>
    <col min="5128" max="5129" width="20.33203125" style="3" customWidth="1"/>
    <col min="5130" max="5130" width="16.6640625" style="3" customWidth="1"/>
    <col min="5131" max="5131" width="16" style="3" customWidth="1"/>
    <col min="5132" max="5132" width="17.5546875" style="3" customWidth="1"/>
    <col min="5133" max="5133" width="0" style="3" hidden="1" customWidth="1"/>
    <col min="5134" max="5134" width="13.88671875" style="3" customWidth="1"/>
    <col min="5135" max="5135" width="17.88671875" style="3" customWidth="1"/>
    <col min="5136" max="5137" width="14.44140625" style="3" customWidth="1"/>
    <col min="5138" max="5138" width="15.109375" style="3" customWidth="1"/>
    <col min="5139" max="5139" width="16.109375" style="3" customWidth="1"/>
    <col min="5140" max="5140" width="16.5546875" style="3" customWidth="1"/>
    <col min="5141" max="5376" width="9.109375" style="3"/>
    <col min="5377" max="5377" width="1.44140625" style="3" customWidth="1"/>
    <col min="5378" max="5378" width="40" style="3" customWidth="1"/>
    <col min="5379" max="5379" width="19" style="3" customWidth="1"/>
    <col min="5380" max="5380" width="13.88671875" style="3" customWidth="1"/>
    <col min="5381" max="5381" width="0.109375" style="3" customWidth="1"/>
    <col min="5382" max="5383" width="15.109375" style="3" customWidth="1"/>
    <col min="5384" max="5385" width="20.33203125" style="3" customWidth="1"/>
    <col min="5386" max="5386" width="16.6640625" style="3" customWidth="1"/>
    <col min="5387" max="5387" width="16" style="3" customWidth="1"/>
    <col min="5388" max="5388" width="17.5546875" style="3" customWidth="1"/>
    <col min="5389" max="5389" width="0" style="3" hidden="1" customWidth="1"/>
    <col min="5390" max="5390" width="13.88671875" style="3" customWidth="1"/>
    <col min="5391" max="5391" width="17.88671875" style="3" customWidth="1"/>
    <col min="5392" max="5393" width="14.44140625" style="3" customWidth="1"/>
    <col min="5394" max="5394" width="15.109375" style="3" customWidth="1"/>
    <col min="5395" max="5395" width="16.109375" style="3" customWidth="1"/>
    <col min="5396" max="5396" width="16.5546875" style="3" customWidth="1"/>
    <col min="5397" max="5632" width="9.109375" style="3"/>
    <col min="5633" max="5633" width="1.44140625" style="3" customWidth="1"/>
    <col min="5634" max="5634" width="40" style="3" customWidth="1"/>
    <col min="5635" max="5635" width="19" style="3" customWidth="1"/>
    <col min="5636" max="5636" width="13.88671875" style="3" customWidth="1"/>
    <col min="5637" max="5637" width="0.109375" style="3" customWidth="1"/>
    <col min="5638" max="5639" width="15.109375" style="3" customWidth="1"/>
    <col min="5640" max="5641" width="20.33203125" style="3" customWidth="1"/>
    <col min="5642" max="5642" width="16.6640625" style="3" customWidth="1"/>
    <col min="5643" max="5643" width="16" style="3" customWidth="1"/>
    <col min="5644" max="5644" width="17.5546875" style="3" customWidth="1"/>
    <col min="5645" max="5645" width="0" style="3" hidden="1" customWidth="1"/>
    <col min="5646" max="5646" width="13.88671875" style="3" customWidth="1"/>
    <col min="5647" max="5647" width="17.88671875" style="3" customWidth="1"/>
    <col min="5648" max="5649" width="14.44140625" style="3" customWidth="1"/>
    <col min="5650" max="5650" width="15.109375" style="3" customWidth="1"/>
    <col min="5651" max="5651" width="16.109375" style="3" customWidth="1"/>
    <col min="5652" max="5652" width="16.5546875" style="3" customWidth="1"/>
    <col min="5653" max="5888" width="9.109375" style="3"/>
    <col min="5889" max="5889" width="1.44140625" style="3" customWidth="1"/>
    <col min="5890" max="5890" width="40" style="3" customWidth="1"/>
    <col min="5891" max="5891" width="19" style="3" customWidth="1"/>
    <col min="5892" max="5892" width="13.88671875" style="3" customWidth="1"/>
    <col min="5893" max="5893" width="0.109375" style="3" customWidth="1"/>
    <col min="5894" max="5895" width="15.109375" style="3" customWidth="1"/>
    <col min="5896" max="5897" width="20.33203125" style="3" customWidth="1"/>
    <col min="5898" max="5898" width="16.6640625" style="3" customWidth="1"/>
    <col min="5899" max="5899" width="16" style="3" customWidth="1"/>
    <col min="5900" max="5900" width="17.5546875" style="3" customWidth="1"/>
    <col min="5901" max="5901" width="0" style="3" hidden="1" customWidth="1"/>
    <col min="5902" max="5902" width="13.88671875" style="3" customWidth="1"/>
    <col min="5903" max="5903" width="17.88671875" style="3" customWidth="1"/>
    <col min="5904" max="5905" width="14.44140625" style="3" customWidth="1"/>
    <col min="5906" max="5906" width="15.109375" style="3" customWidth="1"/>
    <col min="5907" max="5907" width="16.109375" style="3" customWidth="1"/>
    <col min="5908" max="5908" width="16.5546875" style="3" customWidth="1"/>
    <col min="5909" max="6144" width="9.109375" style="3"/>
    <col min="6145" max="6145" width="1.44140625" style="3" customWidth="1"/>
    <col min="6146" max="6146" width="40" style="3" customWidth="1"/>
    <col min="6147" max="6147" width="19" style="3" customWidth="1"/>
    <col min="6148" max="6148" width="13.88671875" style="3" customWidth="1"/>
    <col min="6149" max="6149" width="0.109375" style="3" customWidth="1"/>
    <col min="6150" max="6151" width="15.109375" style="3" customWidth="1"/>
    <col min="6152" max="6153" width="20.33203125" style="3" customWidth="1"/>
    <col min="6154" max="6154" width="16.6640625" style="3" customWidth="1"/>
    <col min="6155" max="6155" width="16" style="3" customWidth="1"/>
    <col min="6156" max="6156" width="17.5546875" style="3" customWidth="1"/>
    <col min="6157" max="6157" width="0" style="3" hidden="1" customWidth="1"/>
    <col min="6158" max="6158" width="13.88671875" style="3" customWidth="1"/>
    <col min="6159" max="6159" width="17.88671875" style="3" customWidth="1"/>
    <col min="6160" max="6161" width="14.44140625" style="3" customWidth="1"/>
    <col min="6162" max="6162" width="15.109375" style="3" customWidth="1"/>
    <col min="6163" max="6163" width="16.109375" style="3" customWidth="1"/>
    <col min="6164" max="6164" width="16.5546875" style="3" customWidth="1"/>
    <col min="6165" max="6400" width="9.109375" style="3"/>
    <col min="6401" max="6401" width="1.44140625" style="3" customWidth="1"/>
    <col min="6402" max="6402" width="40" style="3" customWidth="1"/>
    <col min="6403" max="6403" width="19" style="3" customWidth="1"/>
    <col min="6404" max="6404" width="13.88671875" style="3" customWidth="1"/>
    <col min="6405" max="6405" width="0.109375" style="3" customWidth="1"/>
    <col min="6406" max="6407" width="15.109375" style="3" customWidth="1"/>
    <col min="6408" max="6409" width="20.33203125" style="3" customWidth="1"/>
    <col min="6410" max="6410" width="16.6640625" style="3" customWidth="1"/>
    <col min="6411" max="6411" width="16" style="3" customWidth="1"/>
    <col min="6412" max="6412" width="17.5546875" style="3" customWidth="1"/>
    <col min="6413" max="6413" width="0" style="3" hidden="1" customWidth="1"/>
    <col min="6414" max="6414" width="13.88671875" style="3" customWidth="1"/>
    <col min="6415" max="6415" width="17.88671875" style="3" customWidth="1"/>
    <col min="6416" max="6417" width="14.44140625" style="3" customWidth="1"/>
    <col min="6418" max="6418" width="15.109375" style="3" customWidth="1"/>
    <col min="6419" max="6419" width="16.109375" style="3" customWidth="1"/>
    <col min="6420" max="6420" width="16.5546875" style="3" customWidth="1"/>
    <col min="6421" max="6656" width="9.109375" style="3"/>
    <col min="6657" max="6657" width="1.44140625" style="3" customWidth="1"/>
    <col min="6658" max="6658" width="40" style="3" customWidth="1"/>
    <col min="6659" max="6659" width="19" style="3" customWidth="1"/>
    <col min="6660" max="6660" width="13.88671875" style="3" customWidth="1"/>
    <col min="6661" max="6661" width="0.109375" style="3" customWidth="1"/>
    <col min="6662" max="6663" width="15.109375" style="3" customWidth="1"/>
    <col min="6664" max="6665" width="20.33203125" style="3" customWidth="1"/>
    <col min="6666" max="6666" width="16.6640625" style="3" customWidth="1"/>
    <col min="6667" max="6667" width="16" style="3" customWidth="1"/>
    <col min="6668" max="6668" width="17.5546875" style="3" customWidth="1"/>
    <col min="6669" max="6669" width="0" style="3" hidden="1" customWidth="1"/>
    <col min="6670" max="6670" width="13.88671875" style="3" customWidth="1"/>
    <col min="6671" max="6671" width="17.88671875" style="3" customWidth="1"/>
    <col min="6672" max="6673" width="14.44140625" style="3" customWidth="1"/>
    <col min="6674" max="6674" width="15.109375" style="3" customWidth="1"/>
    <col min="6675" max="6675" width="16.109375" style="3" customWidth="1"/>
    <col min="6676" max="6676" width="16.5546875" style="3" customWidth="1"/>
    <col min="6677" max="6912" width="9.109375" style="3"/>
    <col min="6913" max="6913" width="1.44140625" style="3" customWidth="1"/>
    <col min="6914" max="6914" width="40" style="3" customWidth="1"/>
    <col min="6915" max="6915" width="19" style="3" customWidth="1"/>
    <col min="6916" max="6916" width="13.88671875" style="3" customWidth="1"/>
    <col min="6917" max="6917" width="0.109375" style="3" customWidth="1"/>
    <col min="6918" max="6919" width="15.109375" style="3" customWidth="1"/>
    <col min="6920" max="6921" width="20.33203125" style="3" customWidth="1"/>
    <col min="6922" max="6922" width="16.6640625" style="3" customWidth="1"/>
    <col min="6923" max="6923" width="16" style="3" customWidth="1"/>
    <col min="6924" max="6924" width="17.5546875" style="3" customWidth="1"/>
    <col min="6925" max="6925" width="0" style="3" hidden="1" customWidth="1"/>
    <col min="6926" max="6926" width="13.88671875" style="3" customWidth="1"/>
    <col min="6927" max="6927" width="17.88671875" style="3" customWidth="1"/>
    <col min="6928" max="6929" width="14.44140625" style="3" customWidth="1"/>
    <col min="6930" max="6930" width="15.109375" style="3" customWidth="1"/>
    <col min="6931" max="6931" width="16.109375" style="3" customWidth="1"/>
    <col min="6932" max="6932" width="16.5546875" style="3" customWidth="1"/>
    <col min="6933" max="7168" width="9.109375" style="3"/>
    <col min="7169" max="7169" width="1.44140625" style="3" customWidth="1"/>
    <col min="7170" max="7170" width="40" style="3" customWidth="1"/>
    <col min="7171" max="7171" width="19" style="3" customWidth="1"/>
    <col min="7172" max="7172" width="13.88671875" style="3" customWidth="1"/>
    <col min="7173" max="7173" width="0.109375" style="3" customWidth="1"/>
    <col min="7174" max="7175" width="15.109375" style="3" customWidth="1"/>
    <col min="7176" max="7177" width="20.33203125" style="3" customWidth="1"/>
    <col min="7178" max="7178" width="16.6640625" style="3" customWidth="1"/>
    <col min="7179" max="7179" width="16" style="3" customWidth="1"/>
    <col min="7180" max="7180" width="17.5546875" style="3" customWidth="1"/>
    <col min="7181" max="7181" width="0" style="3" hidden="1" customWidth="1"/>
    <col min="7182" max="7182" width="13.88671875" style="3" customWidth="1"/>
    <col min="7183" max="7183" width="17.88671875" style="3" customWidth="1"/>
    <col min="7184" max="7185" width="14.44140625" style="3" customWidth="1"/>
    <col min="7186" max="7186" width="15.109375" style="3" customWidth="1"/>
    <col min="7187" max="7187" width="16.109375" style="3" customWidth="1"/>
    <col min="7188" max="7188" width="16.5546875" style="3" customWidth="1"/>
    <col min="7189" max="7424" width="9.109375" style="3"/>
    <col min="7425" max="7425" width="1.44140625" style="3" customWidth="1"/>
    <col min="7426" max="7426" width="40" style="3" customWidth="1"/>
    <col min="7427" max="7427" width="19" style="3" customWidth="1"/>
    <col min="7428" max="7428" width="13.88671875" style="3" customWidth="1"/>
    <col min="7429" max="7429" width="0.109375" style="3" customWidth="1"/>
    <col min="7430" max="7431" width="15.109375" style="3" customWidth="1"/>
    <col min="7432" max="7433" width="20.33203125" style="3" customWidth="1"/>
    <col min="7434" max="7434" width="16.6640625" style="3" customWidth="1"/>
    <col min="7435" max="7435" width="16" style="3" customWidth="1"/>
    <col min="7436" max="7436" width="17.5546875" style="3" customWidth="1"/>
    <col min="7437" max="7437" width="0" style="3" hidden="1" customWidth="1"/>
    <col min="7438" max="7438" width="13.88671875" style="3" customWidth="1"/>
    <col min="7439" max="7439" width="17.88671875" style="3" customWidth="1"/>
    <col min="7440" max="7441" width="14.44140625" style="3" customWidth="1"/>
    <col min="7442" max="7442" width="15.109375" style="3" customWidth="1"/>
    <col min="7443" max="7443" width="16.109375" style="3" customWidth="1"/>
    <col min="7444" max="7444" width="16.5546875" style="3" customWidth="1"/>
    <col min="7445" max="7680" width="9.109375" style="3"/>
    <col min="7681" max="7681" width="1.44140625" style="3" customWidth="1"/>
    <col min="7682" max="7682" width="40" style="3" customWidth="1"/>
    <col min="7683" max="7683" width="19" style="3" customWidth="1"/>
    <col min="7684" max="7684" width="13.88671875" style="3" customWidth="1"/>
    <col min="7685" max="7685" width="0.109375" style="3" customWidth="1"/>
    <col min="7686" max="7687" width="15.109375" style="3" customWidth="1"/>
    <col min="7688" max="7689" width="20.33203125" style="3" customWidth="1"/>
    <col min="7690" max="7690" width="16.6640625" style="3" customWidth="1"/>
    <col min="7691" max="7691" width="16" style="3" customWidth="1"/>
    <col min="7692" max="7692" width="17.5546875" style="3" customWidth="1"/>
    <col min="7693" max="7693" width="0" style="3" hidden="1" customWidth="1"/>
    <col min="7694" max="7694" width="13.88671875" style="3" customWidth="1"/>
    <col min="7695" max="7695" width="17.88671875" style="3" customWidth="1"/>
    <col min="7696" max="7697" width="14.44140625" style="3" customWidth="1"/>
    <col min="7698" max="7698" width="15.109375" style="3" customWidth="1"/>
    <col min="7699" max="7699" width="16.109375" style="3" customWidth="1"/>
    <col min="7700" max="7700" width="16.5546875" style="3" customWidth="1"/>
    <col min="7701" max="7936" width="9.109375" style="3"/>
    <col min="7937" max="7937" width="1.44140625" style="3" customWidth="1"/>
    <col min="7938" max="7938" width="40" style="3" customWidth="1"/>
    <col min="7939" max="7939" width="19" style="3" customWidth="1"/>
    <col min="7940" max="7940" width="13.88671875" style="3" customWidth="1"/>
    <col min="7941" max="7941" width="0.109375" style="3" customWidth="1"/>
    <col min="7942" max="7943" width="15.109375" style="3" customWidth="1"/>
    <col min="7944" max="7945" width="20.33203125" style="3" customWidth="1"/>
    <col min="7946" max="7946" width="16.6640625" style="3" customWidth="1"/>
    <col min="7947" max="7947" width="16" style="3" customWidth="1"/>
    <col min="7948" max="7948" width="17.5546875" style="3" customWidth="1"/>
    <col min="7949" max="7949" width="0" style="3" hidden="1" customWidth="1"/>
    <col min="7950" max="7950" width="13.88671875" style="3" customWidth="1"/>
    <col min="7951" max="7951" width="17.88671875" style="3" customWidth="1"/>
    <col min="7952" max="7953" width="14.44140625" style="3" customWidth="1"/>
    <col min="7954" max="7954" width="15.109375" style="3" customWidth="1"/>
    <col min="7955" max="7955" width="16.109375" style="3" customWidth="1"/>
    <col min="7956" max="7956" width="16.5546875" style="3" customWidth="1"/>
    <col min="7957" max="8192" width="9.109375" style="3"/>
    <col min="8193" max="8193" width="1.44140625" style="3" customWidth="1"/>
    <col min="8194" max="8194" width="40" style="3" customWidth="1"/>
    <col min="8195" max="8195" width="19" style="3" customWidth="1"/>
    <col min="8196" max="8196" width="13.88671875" style="3" customWidth="1"/>
    <col min="8197" max="8197" width="0.109375" style="3" customWidth="1"/>
    <col min="8198" max="8199" width="15.109375" style="3" customWidth="1"/>
    <col min="8200" max="8201" width="20.33203125" style="3" customWidth="1"/>
    <col min="8202" max="8202" width="16.6640625" style="3" customWidth="1"/>
    <col min="8203" max="8203" width="16" style="3" customWidth="1"/>
    <col min="8204" max="8204" width="17.5546875" style="3" customWidth="1"/>
    <col min="8205" max="8205" width="0" style="3" hidden="1" customWidth="1"/>
    <col min="8206" max="8206" width="13.88671875" style="3" customWidth="1"/>
    <col min="8207" max="8207" width="17.88671875" style="3" customWidth="1"/>
    <col min="8208" max="8209" width="14.44140625" style="3" customWidth="1"/>
    <col min="8210" max="8210" width="15.109375" style="3" customWidth="1"/>
    <col min="8211" max="8211" width="16.109375" style="3" customWidth="1"/>
    <col min="8212" max="8212" width="16.5546875" style="3" customWidth="1"/>
    <col min="8213" max="8448" width="9.109375" style="3"/>
    <col min="8449" max="8449" width="1.44140625" style="3" customWidth="1"/>
    <col min="8450" max="8450" width="40" style="3" customWidth="1"/>
    <col min="8451" max="8451" width="19" style="3" customWidth="1"/>
    <col min="8452" max="8452" width="13.88671875" style="3" customWidth="1"/>
    <col min="8453" max="8453" width="0.109375" style="3" customWidth="1"/>
    <col min="8454" max="8455" width="15.109375" style="3" customWidth="1"/>
    <col min="8456" max="8457" width="20.33203125" style="3" customWidth="1"/>
    <col min="8458" max="8458" width="16.6640625" style="3" customWidth="1"/>
    <col min="8459" max="8459" width="16" style="3" customWidth="1"/>
    <col min="8460" max="8460" width="17.5546875" style="3" customWidth="1"/>
    <col min="8461" max="8461" width="0" style="3" hidden="1" customWidth="1"/>
    <col min="8462" max="8462" width="13.88671875" style="3" customWidth="1"/>
    <col min="8463" max="8463" width="17.88671875" style="3" customWidth="1"/>
    <col min="8464" max="8465" width="14.44140625" style="3" customWidth="1"/>
    <col min="8466" max="8466" width="15.109375" style="3" customWidth="1"/>
    <col min="8467" max="8467" width="16.109375" style="3" customWidth="1"/>
    <col min="8468" max="8468" width="16.5546875" style="3" customWidth="1"/>
    <col min="8469" max="8704" width="9.109375" style="3"/>
    <col min="8705" max="8705" width="1.44140625" style="3" customWidth="1"/>
    <col min="8706" max="8706" width="40" style="3" customWidth="1"/>
    <col min="8707" max="8707" width="19" style="3" customWidth="1"/>
    <col min="8708" max="8708" width="13.88671875" style="3" customWidth="1"/>
    <col min="8709" max="8709" width="0.109375" style="3" customWidth="1"/>
    <col min="8710" max="8711" width="15.109375" style="3" customWidth="1"/>
    <col min="8712" max="8713" width="20.33203125" style="3" customWidth="1"/>
    <col min="8714" max="8714" width="16.6640625" style="3" customWidth="1"/>
    <col min="8715" max="8715" width="16" style="3" customWidth="1"/>
    <col min="8716" max="8716" width="17.5546875" style="3" customWidth="1"/>
    <col min="8717" max="8717" width="0" style="3" hidden="1" customWidth="1"/>
    <col min="8718" max="8718" width="13.88671875" style="3" customWidth="1"/>
    <col min="8719" max="8719" width="17.88671875" style="3" customWidth="1"/>
    <col min="8720" max="8721" width="14.44140625" style="3" customWidth="1"/>
    <col min="8722" max="8722" width="15.109375" style="3" customWidth="1"/>
    <col min="8723" max="8723" width="16.109375" style="3" customWidth="1"/>
    <col min="8724" max="8724" width="16.5546875" style="3" customWidth="1"/>
    <col min="8725" max="8960" width="9.109375" style="3"/>
    <col min="8961" max="8961" width="1.44140625" style="3" customWidth="1"/>
    <col min="8962" max="8962" width="40" style="3" customWidth="1"/>
    <col min="8963" max="8963" width="19" style="3" customWidth="1"/>
    <col min="8964" max="8964" width="13.88671875" style="3" customWidth="1"/>
    <col min="8965" max="8965" width="0.109375" style="3" customWidth="1"/>
    <col min="8966" max="8967" width="15.109375" style="3" customWidth="1"/>
    <col min="8968" max="8969" width="20.33203125" style="3" customWidth="1"/>
    <col min="8970" max="8970" width="16.6640625" style="3" customWidth="1"/>
    <col min="8971" max="8971" width="16" style="3" customWidth="1"/>
    <col min="8972" max="8972" width="17.5546875" style="3" customWidth="1"/>
    <col min="8973" max="8973" width="0" style="3" hidden="1" customWidth="1"/>
    <col min="8974" max="8974" width="13.88671875" style="3" customWidth="1"/>
    <col min="8975" max="8975" width="17.88671875" style="3" customWidth="1"/>
    <col min="8976" max="8977" width="14.44140625" style="3" customWidth="1"/>
    <col min="8978" max="8978" width="15.109375" style="3" customWidth="1"/>
    <col min="8979" max="8979" width="16.109375" style="3" customWidth="1"/>
    <col min="8980" max="8980" width="16.5546875" style="3" customWidth="1"/>
    <col min="8981" max="9216" width="9.109375" style="3"/>
    <col min="9217" max="9217" width="1.44140625" style="3" customWidth="1"/>
    <col min="9218" max="9218" width="40" style="3" customWidth="1"/>
    <col min="9219" max="9219" width="19" style="3" customWidth="1"/>
    <col min="9220" max="9220" width="13.88671875" style="3" customWidth="1"/>
    <col min="9221" max="9221" width="0.109375" style="3" customWidth="1"/>
    <col min="9222" max="9223" width="15.109375" style="3" customWidth="1"/>
    <col min="9224" max="9225" width="20.33203125" style="3" customWidth="1"/>
    <col min="9226" max="9226" width="16.6640625" style="3" customWidth="1"/>
    <col min="9227" max="9227" width="16" style="3" customWidth="1"/>
    <col min="9228" max="9228" width="17.5546875" style="3" customWidth="1"/>
    <col min="9229" max="9229" width="0" style="3" hidden="1" customWidth="1"/>
    <col min="9230" max="9230" width="13.88671875" style="3" customWidth="1"/>
    <col min="9231" max="9231" width="17.88671875" style="3" customWidth="1"/>
    <col min="9232" max="9233" width="14.44140625" style="3" customWidth="1"/>
    <col min="9234" max="9234" width="15.109375" style="3" customWidth="1"/>
    <col min="9235" max="9235" width="16.109375" style="3" customWidth="1"/>
    <col min="9236" max="9236" width="16.5546875" style="3" customWidth="1"/>
    <col min="9237" max="9472" width="9.109375" style="3"/>
    <col min="9473" max="9473" width="1.44140625" style="3" customWidth="1"/>
    <col min="9474" max="9474" width="40" style="3" customWidth="1"/>
    <col min="9475" max="9475" width="19" style="3" customWidth="1"/>
    <col min="9476" max="9476" width="13.88671875" style="3" customWidth="1"/>
    <col min="9477" max="9477" width="0.109375" style="3" customWidth="1"/>
    <col min="9478" max="9479" width="15.109375" style="3" customWidth="1"/>
    <col min="9480" max="9481" width="20.33203125" style="3" customWidth="1"/>
    <col min="9482" max="9482" width="16.6640625" style="3" customWidth="1"/>
    <col min="9483" max="9483" width="16" style="3" customWidth="1"/>
    <col min="9484" max="9484" width="17.5546875" style="3" customWidth="1"/>
    <col min="9485" max="9485" width="0" style="3" hidden="1" customWidth="1"/>
    <col min="9486" max="9486" width="13.88671875" style="3" customWidth="1"/>
    <col min="9487" max="9487" width="17.88671875" style="3" customWidth="1"/>
    <col min="9488" max="9489" width="14.44140625" style="3" customWidth="1"/>
    <col min="9490" max="9490" width="15.109375" style="3" customWidth="1"/>
    <col min="9491" max="9491" width="16.109375" style="3" customWidth="1"/>
    <col min="9492" max="9492" width="16.5546875" style="3" customWidth="1"/>
    <col min="9493" max="9728" width="9.109375" style="3"/>
    <col min="9729" max="9729" width="1.44140625" style="3" customWidth="1"/>
    <col min="9730" max="9730" width="40" style="3" customWidth="1"/>
    <col min="9731" max="9731" width="19" style="3" customWidth="1"/>
    <col min="9732" max="9732" width="13.88671875" style="3" customWidth="1"/>
    <col min="9733" max="9733" width="0.109375" style="3" customWidth="1"/>
    <col min="9734" max="9735" width="15.109375" style="3" customWidth="1"/>
    <col min="9736" max="9737" width="20.33203125" style="3" customWidth="1"/>
    <col min="9738" max="9738" width="16.6640625" style="3" customWidth="1"/>
    <col min="9739" max="9739" width="16" style="3" customWidth="1"/>
    <col min="9740" max="9740" width="17.5546875" style="3" customWidth="1"/>
    <col min="9741" max="9741" width="0" style="3" hidden="1" customWidth="1"/>
    <col min="9742" max="9742" width="13.88671875" style="3" customWidth="1"/>
    <col min="9743" max="9743" width="17.88671875" style="3" customWidth="1"/>
    <col min="9744" max="9745" width="14.44140625" style="3" customWidth="1"/>
    <col min="9746" max="9746" width="15.109375" style="3" customWidth="1"/>
    <col min="9747" max="9747" width="16.109375" style="3" customWidth="1"/>
    <col min="9748" max="9748" width="16.5546875" style="3" customWidth="1"/>
    <col min="9749" max="9984" width="9.109375" style="3"/>
    <col min="9985" max="9985" width="1.44140625" style="3" customWidth="1"/>
    <col min="9986" max="9986" width="40" style="3" customWidth="1"/>
    <col min="9987" max="9987" width="19" style="3" customWidth="1"/>
    <col min="9988" max="9988" width="13.88671875" style="3" customWidth="1"/>
    <col min="9989" max="9989" width="0.109375" style="3" customWidth="1"/>
    <col min="9990" max="9991" width="15.109375" style="3" customWidth="1"/>
    <col min="9992" max="9993" width="20.33203125" style="3" customWidth="1"/>
    <col min="9994" max="9994" width="16.6640625" style="3" customWidth="1"/>
    <col min="9995" max="9995" width="16" style="3" customWidth="1"/>
    <col min="9996" max="9996" width="17.5546875" style="3" customWidth="1"/>
    <col min="9997" max="9997" width="0" style="3" hidden="1" customWidth="1"/>
    <col min="9998" max="9998" width="13.88671875" style="3" customWidth="1"/>
    <col min="9999" max="9999" width="17.88671875" style="3" customWidth="1"/>
    <col min="10000" max="10001" width="14.44140625" style="3" customWidth="1"/>
    <col min="10002" max="10002" width="15.109375" style="3" customWidth="1"/>
    <col min="10003" max="10003" width="16.109375" style="3" customWidth="1"/>
    <col min="10004" max="10004" width="16.5546875" style="3" customWidth="1"/>
    <col min="10005" max="10240" width="9.109375" style="3"/>
    <col min="10241" max="10241" width="1.44140625" style="3" customWidth="1"/>
    <col min="10242" max="10242" width="40" style="3" customWidth="1"/>
    <col min="10243" max="10243" width="19" style="3" customWidth="1"/>
    <col min="10244" max="10244" width="13.88671875" style="3" customWidth="1"/>
    <col min="10245" max="10245" width="0.109375" style="3" customWidth="1"/>
    <col min="10246" max="10247" width="15.109375" style="3" customWidth="1"/>
    <col min="10248" max="10249" width="20.33203125" style="3" customWidth="1"/>
    <col min="10250" max="10250" width="16.6640625" style="3" customWidth="1"/>
    <col min="10251" max="10251" width="16" style="3" customWidth="1"/>
    <col min="10252" max="10252" width="17.5546875" style="3" customWidth="1"/>
    <col min="10253" max="10253" width="0" style="3" hidden="1" customWidth="1"/>
    <col min="10254" max="10254" width="13.88671875" style="3" customWidth="1"/>
    <col min="10255" max="10255" width="17.88671875" style="3" customWidth="1"/>
    <col min="10256" max="10257" width="14.44140625" style="3" customWidth="1"/>
    <col min="10258" max="10258" width="15.109375" style="3" customWidth="1"/>
    <col min="10259" max="10259" width="16.109375" style="3" customWidth="1"/>
    <col min="10260" max="10260" width="16.5546875" style="3" customWidth="1"/>
    <col min="10261" max="10496" width="9.109375" style="3"/>
    <col min="10497" max="10497" width="1.44140625" style="3" customWidth="1"/>
    <col min="10498" max="10498" width="40" style="3" customWidth="1"/>
    <col min="10499" max="10499" width="19" style="3" customWidth="1"/>
    <col min="10500" max="10500" width="13.88671875" style="3" customWidth="1"/>
    <col min="10501" max="10501" width="0.109375" style="3" customWidth="1"/>
    <col min="10502" max="10503" width="15.109375" style="3" customWidth="1"/>
    <col min="10504" max="10505" width="20.33203125" style="3" customWidth="1"/>
    <col min="10506" max="10506" width="16.6640625" style="3" customWidth="1"/>
    <col min="10507" max="10507" width="16" style="3" customWidth="1"/>
    <col min="10508" max="10508" width="17.5546875" style="3" customWidth="1"/>
    <col min="10509" max="10509" width="0" style="3" hidden="1" customWidth="1"/>
    <col min="10510" max="10510" width="13.88671875" style="3" customWidth="1"/>
    <col min="10511" max="10511" width="17.88671875" style="3" customWidth="1"/>
    <col min="10512" max="10513" width="14.44140625" style="3" customWidth="1"/>
    <col min="10514" max="10514" width="15.109375" style="3" customWidth="1"/>
    <col min="10515" max="10515" width="16.109375" style="3" customWidth="1"/>
    <col min="10516" max="10516" width="16.5546875" style="3" customWidth="1"/>
    <col min="10517" max="10752" width="9.109375" style="3"/>
    <col min="10753" max="10753" width="1.44140625" style="3" customWidth="1"/>
    <col min="10754" max="10754" width="40" style="3" customWidth="1"/>
    <col min="10755" max="10755" width="19" style="3" customWidth="1"/>
    <col min="10756" max="10756" width="13.88671875" style="3" customWidth="1"/>
    <col min="10757" max="10757" width="0.109375" style="3" customWidth="1"/>
    <col min="10758" max="10759" width="15.109375" style="3" customWidth="1"/>
    <col min="10760" max="10761" width="20.33203125" style="3" customWidth="1"/>
    <col min="10762" max="10762" width="16.6640625" style="3" customWidth="1"/>
    <col min="10763" max="10763" width="16" style="3" customWidth="1"/>
    <col min="10764" max="10764" width="17.5546875" style="3" customWidth="1"/>
    <col min="10765" max="10765" width="0" style="3" hidden="1" customWidth="1"/>
    <col min="10766" max="10766" width="13.88671875" style="3" customWidth="1"/>
    <col min="10767" max="10767" width="17.88671875" style="3" customWidth="1"/>
    <col min="10768" max="10769" width="14.44140625" style="3" customWidth="1"/>
    <col min="10770" max="10770" width="15.109375" style="3" customWidth="1"/>
    <col min="10771" max="10771" width="16.109375" style="3" customWidth="1"/>
    <col min="10772" max="10772" width="16.5546875" style="3" customWidth="1"/>
    <col min="10773" max="11008" width="9.109375" style="3"/>
    <col min="11009" max="11009" width="1.44140625" style="3" customWidth="1"/>
    <col min="11010" max="11010" width="40" style="3" customWidth="1"/>
    <col min="11011" max="11011" width="19" style="3" customWidth="1"/>
    <col min="11012" max="11012" width="13.88671875" style="3" customWidth="1"/>
    <col min="11013" max="11013" width="0.109375" style="3" customWidth="1"/>
    <col min="11014" max="11015" width="15.109375" style="3" customWidth="1"/>
    <col min="11016" max="11017" width="20.33203125" style="3" customWidth="1"/>
    <col min="11018" max="11018" width="16.6640625" style="3" customWidth="1"/>
    <col min="11019" max="11019" width="16" style="3" customWidth="1"/>
    <col min="11020" max="11020" width="17.5546875" style="3" customWidth="1"/>
    <col min="11021" max="11021" width="0" style="3" hidden="1" customWidth="1"/>
    <col min="11022" max="11022" width="13.88671875" style="3" customWidth="1"/>
    <col min="11023" max="11023" width="17.88671875" style="3" customWidth="1"/>
    <col min="11024" max="11025" width="14.44140625" style="3" customWidth="1"/>
    <col min="11026" max="11026" width="15.109375" style="3" customWidth="1"/>
    <col min="11027" max="11027" width="16.109375" style="3" customWidth="1"/>
    <col min="11028" max="11028" width="16.5546875" style="3" customWidth="1"/>
    <col min="11029" max="11264" width="9.109375" style="3"/>
    <col min="11265" max="11265" width="1.44140625" style="3" customWidth="1"/>
    <col min="11266" max="11266" width="40" style="3" customWidth="1"/>
    <col min="11267" max="11267" width="19" style="3" customWidth="1"/>
    <col min="11268" max="11268" width="13.88671875" style="3" customWidth="1"/>
    <col min="11269" max="11269" width="0.109375" style="3" customWidth="1"/>
    <col min="11270" max="11271" width="15.109375" style="3" customWidth="1"/>
    <col min="11272" max="11273" width="20.33203125" style="3" customWidth="1"/>
    <col min="11274" max="11274" width="16.6640625" style="3" customWidth="1"/>
    <col min="11275" max="11275" width="16" style="3" customWidth="1"/>
    <col min="11276" max="11276" width="17.5546875" style="3" customWidth="1"/>
    <col min="11277" max="11277" width="0" style="3" hidden="1" customWidth="1"/>
    <col min="11278" max="11278" width="13.88671875" style="3" customWidth="1"/>
    <col min="11279" max="11279" width="17.88671875" style="3" customWidth="1"/>
    <col min="11280" max="11281" width="14.44140625" style="3" customWidth="1"/>
    <col min="11282" max="11282" width="15.109375" style="3" customWidth="1"/>
    <col min="11283" max="11283" width="16.109375" style="3" customWidth="1"/>
    <col min="11284" max="11284" width="16.5546875" style="3" customWidth="1"/>
    <col min="11285" max="11520" width="9.109375" style="3"/>
    <col min="11521" max="11521" width="1.44140625" style="3" customWidth="1"/>
    <col min="11522" max="11522" width="40" style="3" customWidth="1"/>
    <col min="11523" max="11523" width="19" style="3" customWidth="1"/>
    <col min="11524" max="11524" width="13.88671875" style="3" customWidth="1"/>
    <col min="11525" max="11525" width="0.109375" style="3" customWidth="1"/>
    <col min="11526" max="11527" width="15.109375" style="3" customWidth="1"/>
    <col min="11528" max="11529" width="20.33203125" style="3" customWidth="1"/>
    <col min="11530" max="11530" width="16.6640625" style="3" customWidth="1"/>
    <col min="11531" max="11531" width="16" style="3" customWidth="1"/>
    <col min="11532" max="11532" width="17.5546875" style="3" customWidth="1"/>
    <col min="11533" max="11533" width="0" style="3" hidden="1" customWidth="1"/>
    <col min="11534" max="11534" width="13.88671875" style="3" customWidth="1"/>
    <col min="11535" max="11535" width="17.88671875" style="3" customWidth="1"/>
    <col min="11536" max="11537" width="14.44140625" style="3" customWidth="1"/>
    <col min="11538" max="11538" width="15.109375" style="3" customWidth="1"/>
    <col min="11539" max="11539" width="16.109375" style="3" customWidth="1"/>
    <col min="11540" max="11540" width="16.5546875" style="3" customWidth="1"/>
    <col min="11541" max="11776" width="9.109375" style="3"/>
    <col min="11777" max="11777" width="1.44140625" style="3" customWidth="1"/>
    <col min="11778" max="11778" width="40" style="3" customWidth="1"/>
    <col min="11779" max="11779" width="19" style="3" customWidth="1"/>
    <col min="11780" max="11780" width="13.88671875" style="3" customWidth="1"/>
    <col min="11781" max="11781" width="0.109375" style="3" customWidth="1"/>
    <col min="11782" max="11783" width="15.109375" style="3" customWidth="1"/>
    <col min="11784" max="11785" width="20.33203125" style="3" customWidth="1"/>
    <col min="11786" max="11786" width="16.6640625" style="3" customWidth="1"/>
    <col min="11787" max="11787" width="16" style="3" customWidth="1"/>
    <col min="11788" max="11788" width="17.5546875" style="3" customWidth="1"/>
    <col min="11789" max="11789" width="0" style="3" hidden="1" customWidth="1"/>
    <col min="11790" max="11790" width="13.88671875" style="3" customWidth="1"/>
    <col min="11791" max="11791" width="17.88671875" style="3" customWidth="1"/>
    <col min="11792" max="11793" width="14.44140625" style="3" customWidth="1"/>
    <col min="11794" max="11794" width="15.109375" style="3" customWidth="1"/>
    <col min="11795" max="11795" width="16.109375" style="3" customWidth="1"/>
    <col min="11796" max="11796" width="16.5546875" style="3" customWidth="1"/>
    <col min="11797" max="12032" width="9.109375" style="3"/>
    <col min="12033" max="12033" width="1.44140625" style="3" customWidth="1"/>
    <col min="12034" max="12034" width="40" style="3" customWidth="1"/>
    <col min="12035" max="12035" width="19" style="3" customWidth="1"/>
    <col min="12036" max="12036" width="13.88671875" style="3" customWidth="1"/>
    <col min="12037" max="12037" width="0.109375" style="3" customWidth="1"/>
    <col min="12038" max="12039" width="15.109375" style="3" customWidth="1"/>
    <col min="12040" max="12041" width="20.33203125" style="3" customWidth="1"/>
    <col min="12042" max="12042" width="16.6640625" style="3" customWidth="1"/>
    <col min="12043" max="12043" width="16" style="3" customWidth="1"/>
    <col min="12044" max="12044" width="17.5546875" style="3" customWidth="1"/>
    <col min="12045" max="12045" width="0" style="3" hidden="1" customWidth="1"/>
    <col min="12046" max="12046" width="13.88671875" style="3" customWidth="1"/>
    <col min="12047" max="12047" width="17.88671875" style="3" customWidth="1"/>
    <col min="12048" max="12049" width="14.44140625" style="3" customWidth="1"/>
    <col min="12050" max="12050" width="15.109375" style="3" customWidth="1"/>
    <col min="12051" max="12051" width="16.109375" style="3" customWidth="1"/>
    <col min="12052" max="12052" width="16.5546875" style="3" customWidth="1"/>
    <col min="12053" max="12288" width="9.109375" style="3"/>
    <col min="12289" max="12289" width="1.44140625" style="3" customWidth="1"/>
    <col min="12290" max="12290" width="40" style="3" customWidth="1"/>
    <col min="12291" max="12291" width="19" style="3" customWidth="1"/>
    <col min="12292" max="12292" width="13.88671875" style="3" customWidth="1"/>
    <col min="12293" max="12293" width="0.109375" style="3" customWidth="1"/>
    <col min="12294" max="12295" width="15.109375" style="3" customWidth="1"/>
    <col min="12296" max="12297" width="20.33203125" style="3" customWidth="1"/>
    <col min="12298" max="12298" width="16.6640625" style="3" customWidth="1"/>
    <col min="12299" max="12299" width="16" style="3" customWidth="1"/>
    <col min="12300" max="12300" width="17.5546875" style="3" customWidth="1"/>
    <col min="12301" max="12301" width="0" style="3" hidden="1" customWidth="1"/>
    <col min="12302" max="12302" width="13.88671875" style="3" customWidth="1"/>
    <col min="12303" max="12303" width="17.88671875" style="3" customWidth="1"/>
    <col min="12304" max="12305" width="14.44140625" style="3" customWidth="1"/>
    <col min="12306" max="12306" width="15.109375" style="3" customWidth="1"/>
    <col min="12307" max="12307" width="16.109375" style="3" customWidth="1"/>
    <col min="12308" max="12308" width="16.5546875" style="3" customWidth="1"/>
    <col min="12309" max="12544" width="9.109375" style="3"/>
    <col min="12545" max="12545" width="1.44140625" style="3" customWidth="1"/>
    <col min="12546" max="12546" width="40" style="3" customWidth="1"/>
    <col min="12547" max="12547" width="19" style="3" customWidth="1"/>
    <col min="12548" max="12548" width="13.88671875" style="3" customWidth="1"/>
    <col min="12549" max="12549" width="0.109375" style="3" customWidth="1"/>
    <col min="12550" max="12551" width="15.109375" style="3" customWidth="1"/>
    <col min="12552" max="12553" width="20.33203125" style="3" customWidth="1"/>
    <col min="12554" max="12554" width="16.6640625" style="3" customWidth="1"/>
    <col min="12555" max="12555" width="16" style="3" customWidth="1"/>
    <col min="12556" max="12556" width="17.5546875" style="3" customWidth="1"/>
    <col min="12557" max="12557" width="0" style="3" hidden="1" customWidth="1"/>
    <col min="12558" max="12558" width="13.88671875" style="3" customWidth="1"/>
    <col min="12559" max="12559" width="17.88671875" style="3" customWidth="1"/>
    <col min="12560" max="12561" width="14.44140625" style="3" customWidth="1"/>
    <col min="12562" max="12562" width="15.109375" style="3" customWidth="1"/>
    <col min="12563" max="12563" width="16.109375" style="3" customWidth="1"/>
    <col min="12564" max="12564" width="16.5546875" style="3" customWidth="1"/>
    <col min="12565" max="12800" width="9.109375" style="3"/>
    <col min="12801" max="12801" width="1.44140625" style="3" customWidth="1"/>
    <col min="12802" max="12802" width="40" style="3" customWidth="1"/>
    <col min="12803" max="12803" width="19" style="3" customWidth="1"/>
    <col min="12804" max="12804" width="13.88671875" style="3" customWidth="1"/>
    <col min="12805" max="12805" width="0.109375" style="3" customWidth="1"/>
    <col min="12806" max="12807" width="15.109375" style="3" customWidth="1"/>
    <col min="12808" max="12809" width="20.33203125" style="3" customWidth="1"/>
    <col min="12810" max="12810" width="16.6640625" style="3" customWidth="1"/>
    <col min="12811" max="12811" width="16" style="3" customWidth="1"/>
    <col min="12812" max="12812" width="17.5546875" style="3" customWidth="1"/>
    <col min="12813" max="12813" width="0" style="3" hidden="1" customWidth="1"/>
    <col min="12814" max="12814" width="13.88671875" style="3" customWidth="1"/>
    <col min="12815" max="12815" width="17.88671875" style="3" customWidth="1"/>
    <col min="12816" max="12817" width="14.44140625" style="3" customWidth="1"/>
    <col min="12818" max="12818" width="15.109375" style="3" customWidth="1"/>
    <col min="12819" max="12819" width="16.109375" style="3" customWidth="1"/>
    <col min="12820" max="12820" width="16.5546875" style="3" customWidth="1"/>
    <col min="12821" max="13056" width="9.109375" style="3"/>
    <col min="13057" max="13057" width="1.44140625" style="3" customWidth="1"/>
    <col min="13058" max="13058" width="40" style="3" customWidth="1"/>
    <col min="13059" max="13059" width="19" style="3" customWidth="1"/>
    <col min="13060" max="13060" width="13.88671875" style="3" customWidth="1"/>
    <col min="13061" max="13061" width="0.109375" style="3" customWidth="1"/>
    <col min="13062" max="13063" width="15.109375" style="3" customWidth="1"/>
    <col min="13064" max="13065" width="20.33203125" style="3" customWidth="1"/>
    <col min="13066" max="13066" width="16.6640625" style="3" customWidth="1"/>
    <col min="13067" max="13067" width="16" style="3" customWidth="1"/>
    <col min="13068" max="13068" width="17.5546875" style="3" customWidth="1"/>
    <col min="13069" max="13069" width="0" style="3" hidden="1" customWidth="1"/>
    <col min="13070" max="13070" width="13.88671875" style="3" customWidth="1"/>
    <col min="13071" max="13071" width="17.88671875" style="3" customWidth="1"/>
    <col min="13072" max="13073" width="14.44140625" style="3" customWidth="1"/>
    <col min="13074" max="13074" width="15.109375" style="3" customWidth="1"/>
    <col min="13075" max="13075" width="16.109375" style="3" customWidth="1"/>
    <col min="13076" max="13076" width="16.5546875" style="3" customWidth="1"/>
    <col min="13077" max="13312" width="9.109375" style="3"/>
    <col min="13313" max="13313" width="1.44140625" style="3" customWidth="1"/>
    <col min="13314" max="13314" width="40" style="3" customWidth="1"/>
    <col min="13315" max="13315" width="19" style="3" customWidth="1"/>
    <col min="13316" max="13316" width="13.88671875" style="3" customWidth="1"/>
    <col min="13317" max="13317" width="0.109375" style="3" customWidth="1"/>
    <col min="13318" max="13319" width="15.109375" style="3" customWidth="1"/>
    <col min="13320" max="13321" width="20.33203125" style="3" customWidth="1"/>
    <col min="13322" max="13322" width="16.6640625" style="3" customWidth="1"/>
    <col min="13323" max="13323" width="16" style="3" customWidth="1"/>
    <col min="13324" max="13324" width="17.5546875" style="3" customWidth="1"/>
    <col min="13325" max="13325" width="0" style="3" hidden="1" customWidth="1"/>
    <col min="13326" max="13326" width="13.88671875" style="3" customWidth="1"/>
    <col min="13327" max="13327" width="17.88671875" style="3" customWidth="1"/>
    <col min="13328" max="13329" width="14.44140625" style="3" customWidth="1"/>
    <col min="13330" max="13330" width="15.109375" style="3" customWidth="1"/>
    <col min="13331" max="13331" width="16.109375" style="3" customWidth="1"/>
    <col min="13332" max="13332" width="16.5546875" style="3" customWidth="1"/>
    <col min="13333" max="13568" width="9.109375" style="3"/>
    <col min="13569" max="13569" width="1.44140625" style="3" customWidth="1"/>
    <col min="13570" max="13570" width="40" style="3" customWidth="1"/>
    <col min="13571" max="13571" width="19" style="3" customWidth="1"/>
    <col min="13572" max="13572" width="13.88671875" style="3" customWidth="1"/>
    <col min="13573" max="13573" width="0.109375" style="3" customWidth="1"/>
    <col min="13574" max="13575" width="15.109375" style="3" customWidth="1"/>
    <col min="13576" max="13577" width="20.33203125" style="3" customWidth="1"/>
    <col min="13578" max="13578" width="16.6640625" style="3" customWidth="1"/>
    <col min="13579" max="13579" width="16" style="3" customWidth="1"/>
    <col min="13580" max="13580" width="17.5546875" style="3" customWidth="1"/>
    <col min="13581" max="13581" width="0" style="3" hidden="1" customWidth="1"/>
    <col min="13582" max="13582" width="13.88671875" style="3" customWidth="1"/>
    <col min="13583" max="13583" width="17.88671875" style="3" customWidth="1"/>
    <col min="13584" max="13585" width="14.44140625" style="3" customWidth="1"/>
    <col min="13586" max="13586" width="15.109375" style="3" customWidth="1"/>
    <col min="13587" max="13587" width="16.109375" style="3" customWidth="1"/>
    <col min="13588" max="13588" width="16.5546875" style="3" customWidth="1"/>
    <col min="13589" max="13824" width="9.109375" style="3"/>
    <col min="13825" max="13825" width="1.44140625" style="3" customWidth="1"/>
    <col min="13826" max="13826" width="40" style="3" customWidth="1"/>
    <col min="13827" max="13827" width="19" style="3" customWidth="1"/>
    <col min="13828" max="13828" width="13.88671875" style="3" customWidth="1"/>
    <col min="13829" max="13829" width="0.109375" style="3" customWidth="1"/>
    <col min="13830" max="13831" width="15.109375" style="3" customWidth="1"/>
    <col min="13832" max="13833" width="20.33203125" style="3" customWidth="1"/>
    <col min="13834" max="13834" width="16.6640625" style="3" customWidth="1"/>
    <col min="13835" max="13835" width="16" style="3" customWidth="1"/>
    <col min="13836" max="13836" width="17.5546875" style="3" customWidth="1"/>
    <col min="13837" max="13837" width="0" style="3" hidden="1" customWidth="1"/>
    <col min="13838" max="13838" width="13.88671875" style="3" customWidth="1"/>
    <col min="13839" max="13839" width="17.88671875" style="3" customWidth="1"/>
    <col min="13840" max="13841" width="14.44140625" style="3" customWidth="1"/>
    <col min="13842" max="13842" width="15.109375" style="3" customWidth="1"/>
    <col min="13843" max="13843" width="16.109375" style="3" customWidth="1"/>
    <col min="13844" max="13844" width="16.5546875" style="3" customWidth="1"/>
    <col min="13845" max="14080" width="9.109375" style="3"/>
    <col min="14081" max="14081" width="1.44140625" style="3" customWidth="1"/>
    <col min="14082" max="14082" width="40" style="3" customWidth="1"/>
    <col min="14083" max="14083" width="19" style="3" customWidth="1"/>
    <col min="14084" max="14084" width="13.88671875" style="3" customWidth="1"/>
    <col min="14085" max="14085" width="0.109375" style="3" customWidth="1"/>
    <col min="14086" max="14087" width="15.109375" style="3" customWidth="1"/>
    <col min="14088" max="14089" width="20.33203125" style="3" customWidth="1"/>
    <col min="14090" max="14090" width="16.6640625" style="3" customWidth="1"/>
    <col min="14091" max="14091" width="16" style="3" customWidth="1"/>
    <col min="14092" max="14092" width="17.5546875" style="3" customWidth="1"/>
    <col min="14093" max="14093" width="0" style="3" hidden="1" customWidth="1"/>
    <col min="14094" max="14094" width="13.88671875" style="3" customWidth="1"/>
    <col min="14095" max="14095" width="17.88671875" style="3" customWidth="1"/>
    <col min="14096" max="14097" width="14.44140625" style="3" customWidth="1"/>
    <col min="14098" max="14098" width="15.109375" style="3" customWidth="1"/>
    <col min="14099" max="14099" width="16.109375" style="3" customWidth="1"/>
    <col min="14100" max="14100" width="16.5546875" style="3" customWidth="1"/>
    <col min="14101" max="14336" width="9.109375" style="3"/>
    <col min="14337" max="14337" width="1.44140625" style="3" customWidth="1"/>
    <col min="14338" max="14338" width="40" style="3" customWidth="1"/>
    <col min="14339" max="14339" width="19" style="3" customWidth="1"/>
    <col min="14340" max="14340" width="13.88671875" style="3" customWidth="1"/>
    <col min="14341" max="14341" width="0.109375" style="3" customWidth="1"/>
    <col min="14342" max="14343" width="15.109375" style="3" customWidth="1"/>
    <col min="14344" max="14345" width="20.33203125" style="3" customWidth="1"/>
    <col min="14346" max="14346" width="16.6640625" style="3" customWidth="1"/>
    <col min="14347" max="14347" width="16" style="3" customWidth="1"/>
    <col min="14348" max="14348" width="17.5546875" style="3" customWidth="1"/>
    <col min="14349" max="14349" width="0" style="3" hidden="1" customWidth="1"/>
    <col min="14350" max="14350" width="13.88671875" style="3" customWidth="1"/>
    <col min="14351" max="14351" width="17.88671875" style="3" customWidth="1"/>
    <col min="14352" max="14353" width="14.44140625" style="3" customWidth="1"/>
    <col min="14354" max="14354" width="15.109375" style="3" customWidth="1"/>
    <col min="14355" max="14355" width="16.109375" style="3" customWidth="1"/>
    <col min="14356" max="14356" width="16.5546875" style="3" customWidth="1"/>
    <col min="14357" max="14592" width="9.109375" style="3"/>
    <col min="14593" max="14593" width="1.44140625" style="3" customWidth="1"/>
    <col min="14594" max="14594" width="40" style="3" customWidth="1"/>
    <col min="14595" max="14595" width="19" style="3" customWidth="1"/>
    <col min="14596" max="14596" width="13.88671875" style="3" customWidth="1"/>
    <col min="14597" max="14597" width="0.109375" style="3" customWidth="1"/>
    <col min="14598" max="14599" width="15.109375" style="3" customWidth="1"/>
    <col min="14600" max="14601" width="20.33203125" style="3" customWidth="1"/>
    <col min="14602" max="14602" width="16.6640625" style="3" customWidth="1"/>
    <col min="14603" max="14603" width="16" style="3" customWidth="1"/>
    <col min="14604" max="14604" width="17.5546875" style="3" customWidth="1"/>
    <col min="14605" max="14605" width="0" style="3" hidden="1" customWidth="1"/>
    <col min="14606" max="14606" width="13.88671875" style="3" customWidth="1"/>
    <col min="14607" max="14607" width="17.88671875" style="3" customWidth="1"/>
    <col min="14608" max="14609" width="14.44140625" style="3" customWidth="1"/>
    <col min="14610" max="14610" width="15.109375" style="3" customWidth="1"/>
    <col min="14611" max="14611" width="16.109375" style="3" customWidth="1"/>
    <col min="14612" max="14612" width="16.5546875" style="3" customWidth="1"/>
    <col min="14613" max="14848" width="9.109375" style="3"/>
    <col min="14849" max="14849" width="1.44140625" style="3" customWidth="1"/>
    <col min="14850" max="14850" width="40" style="3" customWidth="1"/>
    <col min="14851" max="14851" width="19" style="3" customWidth="1"/>
    <col min="14852" max="14852" width="13.88671875" style="3" customWidth="1"/>
    <col min="14853" max="14853" width="0.109375" style="3" customWidth="1"/>
    <col min="14854" max="14855" width="15.109375" style="3" customWidth="1"/>
    <col min="14856" max="14857" width="20.33203125" style="3" customWidth="1"/>
    <col min="14858" max="14858" width="16.6640625" style="3" customWidth="1"/>
    <col min="14859" max="14859" width="16" style="3" customWidth="1"/>
    <col min="14860" max="14860" width="17.5546875" style="3" customWidth="1"/>
    <col min="14861" max="14861" width="0" style="3" hidden="1" customWidth="1"/>
    <col min="14862" max="14862" width="13.88671875" style="3" customWidth="1"/>
    <col min="14863" max="14863" width="17.88671875" style="3" customWidth="1"/>
    <col min="14864" max="14865" width="14.44140625" style="3" customWidth="1"/>
    <col min="14866" max="14866" width="15.109375" style="3" customWidth="1"/>
    <col min="14867" max="14867" width="16.109375" style="3" customWidth="1"/>
    <col min="14868" max="14868" width="16.5546875" style="3" customWidth="1"/>
    <col min="14869" max="15104" width="9.109375" style="3"/>
    <col min="15105" max="15105" width="1.44140625" style="3" customWidth="1"/>
    <col min="15106" max="15106" width="40" style="3" customWidth="1"/>
    <col min="15107" max="15107" width="19" style="3" customWidth="1"/>
    <col min="15108" max="15108" width="13.88671875" style="3" customWidth="1"/>
    <col min="15109" max="15109" width="0.109375" style="3" customWidth="1"/>
    <col min="15110" max="15111" width="15.109375" style="3" customWidth="1"/>
    <col min="15112" max="15113" width="20.33203125" style="3" customWidth="1"/>
    <col min="15114" max="15114" width="16.6640625" style="3" customWidth="1"/>
    <col min="15115" max="15115" width="16" style="3" customWidth="1"/>
    <col min="15116" max="15116" width="17.5546875" style="3" customWidth="1"/>
    <col min="15117" max="15117" width="0" style="3" hidden="1" customWidth="1"/>
    <col min="15118" max="15118" width="13.88671875" style="3" customWidth="1"/>
    <col min="15119" max="15119" width="17.88671875" style="3" customWidth="1"/>
    <col min="15120" max="15121" width="14.44140625" style="3" customWidth="1"/>
    <col min="15122" max="15122" width="15.109375" style="3" customWidth="1"/>
    <col min="15123" max="15123" width="16.109375" style="3" customWidth="1"/>
    <col min="15124" max="15124" width="16.5546875" style="3" customWidth="1"/>
    <col min="15125" max="15360" width="9.109375" style="3"/>
    <col min="15361" max="15361" width="1.44140625" style="3" customWidth="1"/>
    <col min="15362" max="15362" width="40" style="3" customWidth="1"/>
    <col min="15363" max="15363" width="19" style="3" customWidth="1"/>
    <col min="15364" max="15364" width="13.88671875" style="3" customWidth="1"/>
    <col min="15365" max="15365" width="0.109375" style="3" customWidth="1"/>
    <col min="15366" max="15367" width="15.109375" style="3" customWidth="1"/>
    <col min="15368" max="15369" width="20.33203125" style="3" customWidth="1"/>
    <col min="15370" max="15370" width="16.6640625" style="3" customWidth="1"/>
    <col min="15371" max="15371" width="16" style="3" customWidth="1"/>
    <col min="15372" max="15372" width="17.5546875" style="3" customWidth="1"/>
    <col min="15373" max="15373" width="0" style="3" hidden="1" customWidth="1"/>
    <col min="15374" max="15374" width="13.88671875" style="3" customWidth="1"/>
    <col min="15375" max="15375" width="17.88671875" style="3" customWidth="1"/>
    <col min="15376" max="15377" width="14.44140625" style="3" customWidth="1"/>
    <col min="15378" max="15378" width="15.109375" style="3" customWidth="1"/>
    <col min="15379" max="15379" width="16.109375" style="3" customWidth="1"/>
    <col min="15380" max="15380" width="16.5546875" style="3" customWidth="1"/>
    <col min="15381" max="15616" width="9.109375" style="3"/>
    <col min="15617" max="15617" width="1.44140625" style="3" customWidth="1"/>
    <col min="15618" max="15618" width="40" style="3" customWidth="1"/>
    <col min="15619" max="15619" width="19" style="3" customWidth="1"/>
    <col min="15620" max="15620" width="13.88671875" style="3" customWidth="1"/>
    <col min="15621" max="15621" width="0.109375" style="3" customWidth="1"/>
    <col min="15622" max="15623" width="15.109375" style="3" customWidth="1"/>
    <col min="15624" max="15625" width="20.33203125" style="3" customWidth="1"/>
    <col min="15626" max="15626" width="16.6640625" style="3" customWidth="1"/>
    <col min="15627" max="15627" width="16" style="3" customWidth="1"/>
    <col min="15628" max="15628" width="17.5546875" style="3" customWidth="1"/>
    <col min="15629" max="15629" width="0" style="3" hidden="1" customWidth="1"/>
    <col min="15630" max="15630" width="13.88671875" style="3" customWidth="1"/>
    <col min="15631" max="15631" width="17.88671875" style="3" customWidth="1"/>
    <col min="15632" max="15633" width="14.44140625" style="3" customWidth="1"/>
    <col min="15634" max="15634" width="15.109375" style="3" customWidth="1"/>
    <col min="15635" max="15635" width="16.109375" style="3" customWidth="1"/>
    <col min="15636" max="15636" width="16.5546875" style="3" customWidth="1"/>
    <col min="15637" max="15872" width="9.109375" style="3"/>
    <col min="15873" max="15873" width="1.44140625" style="3" customWidth="1"/>
    <col min="15874" max="15874" width="40" style="3" customWidth="1"/>
    <col min="15875" max="15875" width="19" style="3" customWidth="1"/>
    <col min="15876" max="15876" width="13.88671875" style="3" customWidth="1"/>
    <col min="15877" max="15877" width="0.109375" style="3" customWidth="1"/>
    <col min="15878" max="15879" width="15.109375" style="3" customWidth="1"/>
    <col min="15880" max="15881" width="20.33203125" style="3" customWidth="1"/>
    <col min="15882" max="15882" width="16.6640625" style="3" customWidth="1"/>
    <col min="15883" max="15883" width="16" style="3" customWidth="1"/>
    <col min="15884" max="15884" width="17.5546875" style="3" customWidth="1"/>
    <col min="15885" max="15885" width="0" style="3" hidden="1" customWidth="1"/>
    <col min="15886" max="15886" width="13.88671875" style="3" customWidth="1"/>
    <col min="15887" max="15887" width="17.88671875" style="3" customWidth="1"/>
    <col min="15888" max="15889" width="14.44140625" style="3" customWidth="1"/>
    <col min="15890" max="15890" width="15.109375" style="3" customWidth="1"/>
    <col min="15891" max="15891" width="16.109375" style="3" customWidth="1"/>
    <col min="15892" max="15892" width="16.5546875" style="3" customWidth="1"/>
    <col min="15893" max="16128" width="9.109375" style="3"/>
    <col min="16129" max="16129" width="1.44140625" style="3" customWidth="1"/>
    <col min="16130" max="16130" width="40" style="3" customWidth="1"/>
    <col min="16131" max="16131" width="19" style="3" customWidth="1"/>
    <col min="16132" max="16132" width="13.88671875" style="3" customWidth="1"/>
    <col min="16133" max="16133" width="0.109375" style="3" customWidth="1"/>
    <col min="16134" max="16135" width="15.109375" style="3" customWidth="1"/>
    <col min="16136" max="16137" width="20.33203125" style="3" customWidth="1"/>
    <col min="16138" max="16138" width="16.6640625" style="3" customWidth="1"/>
    <col min="16139" max="16139" width="16" style="3" customWidth="1"/>
    <col min="16140" max="16140" width="17.5546875" style="3" customWidth="1"/>
    <col min="16141" max="16141" width="0" style="3" hidden="1" customWidth="1"/>
    <col min="16142" max="16142" width="13.88671875" style="3" customWidth="1"/>
    <col min="16143" max="16143" width="17.88671875" style="3" customWidth="1"/>
    <col min="16144" max="16145" width="14.44140625" style="3" customWidth="1"/>
    <col min="16146" max="16146" width="15.109375" style="3" customWidth="1"/>
    <col min="16147" max="16147" width="16.109375" style="3" customWidth="1"/>
    <col min="16148" max="16148" width="16.5546875" style="3" customWidth="1"/>
    <col min="16149" max="16384" width="9.109375" style="3"/>
  </cols>
  <sheetData>
    <row r="1" spans="2:15" s="1" customFormat="1" ht="17.399999999999999" x14ac:dyDescent="0.3">
      <c r="B1" s="167" t="s">
        <v>90</v>
      </c>
      <c r="C1" s="167"/>
      <c r="D1" s="167"/>
      <c r="E1" s="167"/>
      <c r="F1" s="167"/>
      <c r="G1" s="167"/>
      <c r="H1" s="167"/>
      <c r="I1" s="167"/>
      <c r="J1" s="167"/>
      <c r="K1" s="167"/>
      <c r="L1" s="167"/>
    </row>
    <row r="2" spans="2:15" ht="33.75" customHeight="1" x14ac:dyDescent="0.4">
      <c r="B2" s="168" t="s">
        <v>91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N2" s="98"/>
      <c r="O2" s="98"/>
    </row>
    <row r="3" spans="2:15" ht="10.5" customHeight="1" thickBot="1" x14ac:dyDescent="0.25">
      <c r="B3" s="4"/>
      <c r="C3" s="5"/>
      <c r="D3" s="6"/>
      <c r="E3" s="7"/>
      <c r="F3" s="7"/>
      <c r="G3" s="7"/>
      <c r="H3" s="8"/>
      <c r="I3" s="8"/>
      <c r="J3" s="8"/>
      <c r="K3" s="8"/>
      <c r="L3" s="9"/>
    </row>
    <row r="4" spans="2:15" ht="16.2" thickBot="1" x14ac:dyDescent="0.35">
      <c r="B4" s="10" t="s">
        <v>0</v>
      </c>
      <c r="C4" s="10" t="s">
        <v>1</v>
      </c>
      <c r="D4" s="169" t="s">
        <v>2</v>
      </c>
      <c r="E4" s="170"/>
      <c r="F4" s="170"/>
      <c r="G4" s="11"/>
      <c r="H4" s="12" t="s">
        <v>1</v>
      </c>
      <c r="I4" s="99" t="s">
        <v>3</v>
      </c>
      <c r="J4" s="100"/>
      <c r="K4" s="101"/>
      <c r="L4" s="102"/>
    </row>
    <row r="5" spans="2:15" s="16" customFormat="1" ht="24.75" customHeight="1" x14ac:dyDescent="0.3">
      <c r="B5" s="13" t="s">
        <v>4</v>
      </c>
      <c r="C5" s="13" t="s">
        <v>5</v>
      </c>
      <c r="D5" s="77" t="s">
        <v>6</v>
      </c>
      <c r="E5" s="78" t="s">
        <v>7</v>
      </c>
      <c r="F5" s="79" t="s">
        <v>8</v>
      </c>
      <c r="G5" s="15" t="s">
        <v>9</v>
      </c>
      <c r="H5" s="13" t="s">
        <v>10</v>
      </c>
      <c r="I5" s="82" t="s">
        <v>11</v>
      </c>
      <c r="J5" s="82" t="s">
        <v>12</v>
      </c>
      <c r="K5" s="81" t="s">
        <v>13</v>
      </c>
      <c r="L5" s="13" t="s">
        <v>14</v>
      </c>
    </row>
    <row r="6" spans="2:15" s="16" customFormat="1" ht="23.4" customHeight="1" x14ac:dyDescent="0.3">
      <c r="B6" s="17"/>
      <c r="C6" s="13" t="s">
        <v>15</v>
      </c>
      <c r="D6" s="77" t="s">
        <v>16</v>
      </c>
      <c r="E6" s="78" t="s">
        <v>17</v>
      </c>
      <c r="F6" s="81" t="s">
        <v>16</v>
      </c>
      <c r="G6" s="80" t="s">
        <v>5</v>
      </c>
      <c r="H6" s="14" t="s">
        <v>18</v>
      </c>
      <c r="I6" s="82" t="s">
        <v>92</v>
      </c>
      <c r="J6" s="82" t="s">
        <v>93</v>
      </c>
      <c r="K6" s="171" t="s">
        <v>94</v>
      </c>
      <c r="L6" s="103" t="s">
        <v>95</v>
      </c>
    </row>
    <row r="7" spans="2:15" s="16" customFormat="1" ht="39" customHeight="1" thickBot="1" x14ac:dyDescent="0.35">
      <c r="B7" s="18" t="s">
        <v>5</v>
      </c>
      <c r="C7" s="17"/>
      <c r="D7" s="77"/>
      <c r="E7" s="78"/>
      <c r="F7" s="81"/>
      <c r="G7" s="80"/>
      <c r="H7" s="13"/>
      <c r="I7" s="83">
        <v>42736</v>
      </c>
      <c r="J7" s="82"/>
      <c r="K7" s="172"/>
      <c r="L7" s="104">
        <v>43101</v>
      </c>
    </row>
    <row r="8" spans="2:15" s="21" customFormat="1" ht="9.75" customHeight="1" x14ac:dyDescent="0.25">
      <c r="B8" s="19">
        <v>1</v>
      </c>
      <c r="C8" s="20">
        <v>7</v>
      </c>
      <c r="D8" s="20">
        <v>3</v>
      </c>
      <c r="E8" s="20">
        <v>4</v>
      </c>
      <c r="F8" s="20">
        <v>5</v>
      </c>
      <c r="G8" s="20">
        <v>6</v>
      </c>
      <c r="H8" s="20">
        <v>7</v>
      </c>
      <c r="I8" s="20">
        <v>8</v>
      </c>
      <c r="J8" s="20">
        <v>9</v>
      </c>
      <c r="K8" s="20">
        <v>10</v>
      </c>
      <c r="L8" s="105">
        <v>11</v>
      </c>
    </row>
    <row r="9" spans="2:15" s="22" customFormat="1" ht="46.2" customHeight="1" x14ac:dyDescent="0.3">
      <c r="B9" s="157" t="s">
        <v>19</v>
      </c>
      <c r="C9" s="158">
        <v>30449700</v>
      </c>
      <c r="D9" s="158">
        <f>SUM(D10:D13)</f>
        <v>0</v>
      </c>
      <c r="E9" s="158">
        <f>SUM(E10:E13)</f>
        <v>0</v>
      </c>
      <c r="F9" s="158">
        <f>SUM(F10:F13)</f>
        <v>0</v>
      </c>
      <c r="G9" s="158">
        <f>SUM(G10:G13)</f>
        <v>0</v>
      </c>
      <c r="H9" s="158">
        <f>SUM(H10:H13)</f>
        <v>30449700</v>
      </c>
      <c r="I9" s="158">
        <v>56537940.399999999</v>
      </c>
      <c r="J9" s="158">
        <f>SUM(J10:J13)</f>
        <v>0</v>
      </c>
      <c r="K9" s="158">
        <f>SUM(K10:K13)</f>
        <v>0</v>
      </c>
      <c r="L9" s="159">
        <f>SUM(L10:L13)</f>
        <v>56537940.399999999</v>
      </c>
    </row>
    <row r="10" spans="2:15" s="1" customFormat="1" x14ac:dyDescent="0.25">
      <c r="B10" s="23" t="s">
        <v>20</v>
      </c>
      <c r="C10" s="24">
        <v>12762400</v>
      </c>
      <c r="D10" s="25"/>
      <c r="E10" s="24"/>
      <c r="F10" s="25"/>
      <c r="G10" s="25"/>
      <c r="H10" s="26">
        <f>C10+D10+E10-F10-G10</f>
        <v>12762400</v>
      </c>
      <c r="I10" s="24">
        <v>14820632.4</v>
      </c>
      <c r="J10" s="27"/>
      <c r="K10" s="28"/>
      <c r="L10" s="106">
        <f>I10+J10-K10</f>
        <v>14820632.4</v>
      </c>
    </row>
    <row r="11" spans="2:15" s="1" customFormat="1" x14ac:dyDescent="0.25">
      <c r="B11" s="23" t="s">
        <v>21</v>
      </c>
      <c r="C11" s="24">
        <v>4344300</v>
      </c>
      <c r="D11" s="25"/>
      <c r="E11" s="24"/>
      <c r="F11" s="25"/>
      <c r="G11" s="25"/>
      <c r="H11" s="26">
        <f>C11+D11+E11-F11-G11</f>
        <v>4344300</v>
      </c>
      <c r="I11" s="24">
        <v>3298087.99</v>
      </c>
      <c r="J11" s="27"/>
      <c r="K11" s="29"/>
      <c r="L11" s="106">
        <f>I11+J11-K11</f>
        <v>3298087.99</v>
      </c>
    </row>
    <row r="12" spans="2:15" s="1" customFormat="1" x14ac:dyDescent="0.25">
      <c r="B12" s="23" t="s">
        <v>22</v>
      </c>
      <c r="C12" s="24">
        <v>0</v>
      </c>
      <c r="D12" s="25"/>
      <c r="E12" s="24"/>
      <c r="F12" s="25"/>
      <c r="G12" s="25"/>
      <c r="H12" s="26">
        <f>C12+D12+E12-F12-G12</f>
        <v>0</v>
      </c>
      <c r="I12" s="30">
        <v>38142599.82</v>
      </c>
      <c r="J12" s="27"/>
      <c r="K12" s="29"/>
      <c r="L12" s="106">
        <f>I12+J12-K12</f>
        <v>38142599.82</v>
      </c>
    </row>
    <row r="13" spans="2:15" s="35" customFormat="1" ht="29.25" customHeight="1" thickBot="1" x14ac:dyDescent="0.3">
      <c r="B13" s="31" t="s">
        <v>23</v>
      </c>
      <c r="C13" s="30">
        <v>13343000</v>
      </c>
      <c r="D13" s="32"/>
      <c r="E13" s="30"/>
      <c r="F13" s="32"/>
      <c r="G13" s="32"/>
      <c r="H13" s="26">
        <f>C13+D13+E13-F13-G13</f>
        <v>13343000</v>
      </c>
      <c r="I13" s="33">
        <v>276620.19</v>
      </c>
      <c r="J13" s="34"/>
      <c r="K13" s="30"/>
      <c r="L13" s="106">
        <f>I13+J13-K13</f>
        <v>276620.19</v>
      </c>
    </row>
    <row r="14" spans="2:15" s="37" customFormat="1" ht="27.6" x14ac:dyDescent="0.3">
      <c r="B14" s="160" t="s">
        <v>24</v>
      </c>
      <c r="C14" s="161">
        <v>24170955.199999999</v>
      </c>
      <c r="D14" s="162">
        <f t="shared" ref="D14:L14" si="0">SUM(D15:D16)</f>
        <v>0</v>
      </c>
      <c r="E14" s="162">
        <f t="shared" si="0"/>
        <v>0</v>
      </c>
      <c r="F14" s="162">
        <f t="shared" si="0"/>
        <v>270000</v>
      </c>
      <c r="G14" s="162">
        <f t="shared" si="0"/>
        <v>0</v>
      </c>
      <c r="H14" s="162">
        <f t="shared" si="0"/>
        <v>23900955.199999999</v>
      </c>
      <c r="I14" s="162">
        <v>91485.049999999988</v>
      </c>
      <c r="J14" s="162">
        <f t="shared" si="0"/>
        <v>219717.03</v>
      </c>
      <c r="K14" s="162">
        <f t="shared" si="0"/>
        <v>194715.61</v>
      </c>
      <c r="L14" s="163">
        <f t="shared" si="0"/>
        <v>116486.47</v>
      </c>
      <c r="N14" s="36"/>
      <c r="O14" s="36"/>
    </row>
    <row r="15" spans="2:15" s="40" customFormat="1" ht="29.25" customHeight="1" x14ac:dyDescent="0.3">
      <c r="B15" s="31" t="s">
        <v>25</v>
      </c>
      <c r="C15" s="38">
        <v>2825455.2</v>
      </c>
      <c r="D15" s="107"/>
      <c r="E15" s="107"/>
      <c r="F15" s="107"/>
      <c r="G15" s="107"/>
      <c r="H15" s="108">
        <f>D15+E15-F15+C15-G15</f>
        <v>2825455.2</v>
      </c>
      <c r="I15" s="39">
        <v>76526.63</v>
      </c>
      <c r="J15" s="109">
        <v>25850.959999999999</v>
      </c>
      <c r="K15" s="109"/>
      <c r="L15" s="110">
        <f>I15+J15-K15</f>
        <v>102377.59</v>
      </c>
    </row>
    <row r="16" spans="2:15" s="1" customFormat="1" ht="22.35" customHeight="1" thickBot="1" x14ac:dyDescent="0.3">
      <c r="B16" s="23" t="s">
        <v>26</v>
      </c>
      <c r="C16" s="108">
        <v>21345500</v>
      </c>
      <c r="D16" s="24"/>
      <c r="E16" s="24"/>
      <c r="F16" s="24">
        <v>270000</v>
      </c>
      <c r="G16" s="24"/>
      <c r="H16" s="108">
        <f>D16+E16-F16+C16-G16</f>
        <v>21075500</v>
      </c>
      <c r="I16" s="109">
        <v>14958.419999999984</v>
      </c>
      <c r="J16" s="111">
        <v>193866.07</v>
      </c>
      <c r="K16" s="109">
        <v>194715.61</v>
      </c>
      <c r="L16" s="110">
        <f>I16+J16-K16</f>
        <v>14108.880000000005</v>
      </c>
    </row>
    <row r="17" spans="2:13" s="43" customFormat="1" ht="24" customHeight="1" thickBot="1" x14ac:dyDescent="0.3">
      <c r="B17" s="164" t="s">
        <v>27</v>
      </c>
      <c r="C17" s="165">
        <v>11943308.25</v>
      </c>
      <c r="D17" s="165">
        <f>SUM(D25:D62)</f>
        <v>0</v>
      </c>
      <c r="E17" s="165">
        <f>SUM(E25:E62)</f>
        <v>0</v>
      </c>
      <c r="F17" s="165">
        <f>SUM(F18:F62)</f>
        <v>1513479</v>
      </c>
      <c r="G17" s="165">
        <f>SUM(G18:G62)</f>
        <v>74890</v>
      </c>
      <c r="H17" s="165">
        <f>SUM(H18:H62)</f>
        <v>10354939.25</v>
      </c>
      <c r="I17" s="165">
        <v>0</v>
      </c>
      <c r="J17" s="165">
        <f>SUM(J18:J62)</f>
        <v>0</v>
      </c>
      <c r="K17" s="165">
        <f>SUM(K18:K62)</f>
        <v>0</v>
      </c>
      <c r="L17" s="166">
        <f>SUM(L18:L62)</f>
        <v>0</v>
      </c>
      <c r="M17" s="112"/>
    </row>
    <row r="18" spans="2:13" x14ac:dyDescent="0.25">
      <c r="B18" s="84" t="s">
        <v>28</v>
      </c>
      <c r="C18" s="85">
        <v>2223760</v>
      </c>
      <c r="D18" s="86"/>
      <c r="E18" s="85"/>
      <c r="F18" s="86"/>
      <c r="G18" s="86"/>
      <c r="H18" s="87">
        <f t="shared" ref="H18:H23" si="1">C18+D18+E18-F18-G18</f>
        <v>2223760</v>
      </c>
      <c r="I18" s="88">
        <v>0</v>
      </c>
      <c r="J18" s="88"/>
      <c r="K18" s="87"/>
      <c r="L18" s="113">
        <v>0</v>
      </c>
    </row>
    <row r="19" spans="2:13" x14ac:dyDescent="0.25">
      <c r="B19" s="84" t="s">
        <v>29</v>
      </c>
      <c r="C19" s="85">
        <v>206310</v>
      </c>
      <c r="D19" s="86"/>
      <c r="E19" s="85"/>
      <c r="F19" s="86"/>
      <c r="G19" s="86"/>
      <c r="H19" s="87">
        <f t="shared" si="1"/>
        <v>206310</v>
      </c>
      <c r="I19" s="88">
        <v>0</v>
      </c>
      <c r="J19" s="88"/>
      <c r="K19" s="87"/>
      <c r="L19" s="113">
        <v>0</v>
      </c>
    </row>
    <row r="20" spans="2:13" x14ac:dyDescent="0.25">
      <c r="B20" s="84" t="s">
        <v>30</v>
      </c>
      <c r="C20" s="85">
        <v>1685</v>
      </c>
      <c r="D20" s="86"/>
      <c r="E20" s="85"/>
      <c r="F20" s="86"/>
      <c r="G20" s="86"/>
      <c r="H20" s="87">
        <f t="shared" si="1"/>
        <v>1685</v>
      </c>
      <c r="I20" s="88">
        <v>0</v>
      </c>
      <c r="J20" s="88"/>
      <c r="K20" s="87"/>
      <c r="L20" s="113">
        <v>0</v>
      </c>
    </row>
    <row r="21" spans="2:13" x14ac:dyDescent="0.25">
      <c r="B21" s="84" t="s">
        <v>31</v>
      </c>
      <c r="C21" s="85">
        <v>297208</v>
      </c>
      <c r="D21" s="86"/>
      <c r="E21" s="85"/>
      <c r="F21" s="86"/>
      <c r="G21" s="86"/>
      <c r="H21" s="87">
        <f t="shared" si="1"/>
        <v>297208</v>
      </c>
      <c r="I21" s="88">
        <v>0</v>
      </c>
      <c r="J21" s="88"/>
      <c r="K21" s="87"/>
      <c r="L21" s="113">
        <v>0</v>
      </c>
    </row>
    <row r="22" spans="2:13" x14ac:dyDescent="0.25">
      <c r="B22" s="90" t="s">
        <v>32</v>
      </c>
      <c r="C22" s="85">
        <v>325000</v>
      </c>
      <c r="D22" s="86"/>
      <c r="E22" s="85"/>
      <c r="F22" s="86"/>
      <c r="G22" s="86"/>
      <c r="H22" s="87">
        <f t="shared" si="1"/>
        <v>325000</v>
      </c>
      <c r="I22" s="88">
        <v>0</v>
      </c>
      <c r="J22" s="88"/>
      <c r="K22" s="87"/>
      <c r="L22" s="113">
        <v>0</v>
      </c>
    </row>
    <row r="23" spans="2:13" x14ac:dyDescent="0.25">
      <c r="B23" s="84" t="s">
        <v>33</v>
      </c>
      <c r="C23" s="85">
        <v>370000</v>
      </c>
      <c r="D23" s="86"/>
      <c r="E23" s="85"/>
      <c r="F23" s="86"/>
      <c r="G23" s="86"/>
      <c r="H23" s="87">
        <f t="shared" si="1"/>
        <v>370000</v>
      </c>
      <c r="I23" s="88">
        <v>0</v>
      </c>
      <c r="J23" s="88"/>
      <c r="K23" s="87"/>
      <c r="L23" s="113">
        <v>0</v>
      </c>
    </row>
    <row r="24" spans="2:13" s="44" customFormat="1" x14ac:dyDescent="0.25">
      <c r="B24" s="41" t="s">
        <v>34</v>
      </c>
      <c r="C24" s="42">
        <v>227095</v>
      </c>
      <c r="D24" s="45"/>
      <c r="E24" s="42"/>
      <c r="F24" s="45"/>
      <c r="G24" s="45"/>
      <c r="H24" s="45">
        <v>227095</v>
      </c>
      <c r="I24" s="46">
        <v>0</v>
      </c>
      <c r="J24" s="46"/>
      <c r="K24" s="47"/>
      <c r="L24" s="114">
        <v>0</v>
      </c>
    </row>
    <row r="25" spans="2:13" s="1" customFormat="1" x14ac:dyDescent="0.25">
      <c r="B25" s="48" t="s">
        <v>35</v>
      </c>
      <c r="C25" s="49">
        <v>219259</v>
      </c>
      <c r="D25" s="50"/>
      <c r="E25" s="49"/>
      <c r="F25" s="49"/>
      <c r="G25" s="49"/>
      <c r="H25" s="51">
        <f t="shared" ref="H25:H62" si="2">C25+D25+E25-F25-G25</f>
        <v>219259</v>
      </c>
      <c r="I25" s="52">
        <v>0</v>
      </c>
      <c r="J25" s="52"/>
      <c r="K25" s="51"/>
      <c r="L25" s="115">
        <v>0</v>
      </c>
    </row>
    <row r="26" spans="2:13" s="1" customFormat="1" x14ac:dyDescent="0.25">
      <c r="B26" s="23" t="s">
        <v>36</v>
      </c>
      <c r="C26" s="24">
        <v>216720</v>
      </c>
      <c r="D26" s="25"/>
      <c r="E26" s="24"/>
      <c r="F26" s="25"/>
      <c r="G26" s="25"/>
      <c r="H26" s="26">
        <f t="shared" si="2"/>
        <v>216720</v>
      </c>
      <c r="I26" s="27">
        <v>0</v>
      </c>
      <c r="J26" s="27"/>
      <c r="K26" s="26"/>
      <c r="L26" s="116">
        <v>0</v>
      </c>
    </row>
    <row r="27" spans="2:13" s="1" customFormat="1" x14ac:dyDescent="0.25">
      <c r="B27" s="23" t="s">
        <v>37</v>
      </c>
      <c r="C27" s="24">
        <v>2300</v>
      </c>
      <c r="D27" s="25"/>
      <c r="E27" s="24"/>
      <c r="F27" s="25"/>
      <c r="G27" s="25"/>
      <c r="H27" s="26">
        <f t="shared" si="2"/>
        <v>2300</v>
      </c>
      <c r="I27" s="27">
        <v>0</v>
      </c>
      <c r="J27" s="27"/>
      <c r="K27" s="26"/>
      <c r="L27" s="116">
        <v>0</v>
      </c>
    </row>
    <row r="28" spans="2:13" s="1" customFormat="1" x14ac:dyDescent="0.25">
      <c r="B28" s="23" t="s">
        <v>38</v>
      </c>
      <c r="C28" s="24">
        <v>3147</v>
      </c>
      <c r="D28" s="25"/>
      <c r="E28" s="24"/>
      <c r="F28" s="25"/>
      <c r="G28" s="24">
        <v>3147</v>
      </c>
      <c r="H28" s="26">
        <f t="shared" si="2"/>
        <v>0</v>
      </c>
      <c r="I28" s="27">
        <v>0</v>
      </c>
      <c r="J28" s="27"/>
      <c r="K28" s="26"/>
      <c r="L28" s="116">
        <v>0</v>
      </c>
    </row>
    <row r="29" spans="2:13" s="1" customFormat="1" x14ac:dyDescent="0.25">
      <c r="B29" s="23" t="s">
        <v>39</v>
      </c>
      <c r="C29" s="24">
        <v>148019</v>
      </c>
      <c r="D29" s="25"/>
      <c r="E29" s="24"/>
      <c r="F29" s="25"/>
      <c r="G29" s="25"/>
      <c r="H29" s="26">
        <f t="shared" si="2"/>
        <v>148019</v>
      </c>
      <c r="I29" s="27">
        <v>0</v>
      </c>
      <c r="J29" s="27"/>
      <c r="K29" s="26"/>
      <c r="L29" s="116">
        <v>0</v>
      </c>
    </row>
    <row r="30" spans="2:13" s="1" customFormat="1" x14ac:dyDescent="0.25">
      <c r="B30" s="23" t="s">
        <v>21</v>
      </c>
      <c r="C30" s="24">
        <v>378000</v>
      </c>
      <c r="D30" s="25"/>
      <c r="E30" s="24"/>
      <c r="F30" s="25"/>
      <c r="G30" s="25"/>
      <c r="H30" s="26">
        <f t="shared" si="2"/>
        <v>378000</v>
      </c>
      <c r="I30" s="27">
        <v>0</v>
      </c>
      <c r="J30" s="27"/>
      <c r="K30" s="26"/>
      <c r="L30" s="116">
        <v>0</v>
      </c>
    </row>
    <row r="31" spans="2:13" s="1" customFormat="1" x14ac:dyDescent="0.25">
      <c r="B31" s="23" t="s">
        <v>40</v>
      </c>
      <c r="C31" s="24">
        <v>1366</v>
      </c>
      <c r="D31" s="25"/>
      <c r="E31" s="24"/>
      <c r="F31" s="25">
        <v>1366</v>
      </c>
      <c r="G31" s="25"/>
      <c r="H31" s="26">
        <f t="shared" si="2"/>
        <v>0</v>
      </c>
      <c r="I31" s="27">
        <v>0</v>
      </c>
      <c r="J31" s="27"/>
      <c r="K31" s="26"/>
      <c r="L31" s="116">
        <v>0</v>
      </c>
    </row>
    <row r="32" spans="2:13" s="1" customFormat="1" x14ac:dyDescent="0.25">
      <c r="B32" s="23" t="s">
        <v>41</v>
      </c>
      <c r="C32" s="24">
        <v>149923</v>
      </c>
      <c r="D32" s="25"/>
      <c r="E32" s="24"/>
      <c r="F32" s="25"/>
      <c r="G32" s="25"/>
      <c r="H32" s="26">
        <f t="shared" si="2"/>
        <v>149923</v>
      </c>
      <c r="I32" s="27">
        <v>0</v>
      </c>
      <c r="J32" s="27"/>
      <c r="K32" s="26"/>
      <c r="L32" s="116">
        <v>0</v>
      </c>
    </row>
    <row r="33" spans="2:12" s="1" customFormat="1" x14ac:dyDescent="0.25">
      <c r="B33" s="23" t="s">
        <v>42</v>
      </c>
      <c r="C33" s="24">
        <v>2230180</v>
      </c>
      <c r="D33" s="25"/>
      <c r="E33" s="24"/>
      <c r="F33" s="25"/>
      <c r="G33" s="25"/>
      <c r="H33" s="26">
        <f t="shared" si="2"/>
        <v>2230180</v>
      </c>
      <c r="I33" s="27">
        <v>0</v>
      </c>
      <c r="J33" s="27"/>
      <c r="K33" s="26"/>
      <c r="L33" s="116">
        <v>0</v>
      </c>
    </row>
    <row r="34" spans="2:12" s="1" customFormat="1" x14ac:dyDescent="0.25">
      <c r="B34" s="23" t="s">
        <v>43</v>
      </c>
      <c r="C34" s="24">
        <v>486840</v>
      </c>
      <c r="D34" s="25"/>
      <c r="E34" s="24"/>
      <c r="F34" s="25"/>
      <c r="G34" s="25"/>
      <c r="H34" s="26">
        <f t="shared" si="2"/>
        <v>486840</v>
      </c>
      <c r="I34" s="27">
        <v>0</v>
      </c>
      <c r="J34" s="27"/>
      <c r="K34" s="26"/>
      <c r="L34" s="116">
        <v>0</v>
      </c>
    </row>
    <row r="35" spans="2:12" s="1" customFormat="1" x14ac:dyDescent="0.25">
      <c r="B35" s="23" t="s">
        <v>44</v>
      </c>
      <c r="C35" s="24">
        <v>192383</v>
      </c>
      <c r="D35" s="25"/>
      <c r="E35" s="24"/>
      <c r="F35" s="25"/>
      <c r="G35" s="25"/>
      <c r="H35" s="26">
        <f t="shared" si="2"/>
        <v>192383</v>
      </c>
      <c r="I35" s="27">
        <v>0</v>
      </c>
      <c r="J35" s="27"/>
      <c r="K35" s="26"/>
      <c r="L35" s="116">
        <v>0</v>
      </c>
    </row>
    <row r="36" spans="2:12" s="1" customFormat="1" x14ac:dyDescent="0.25">
      <c r="B36" s="23" t="s">
        <v>45</v>
      </c>
      <c r="C36" s="24">
        <v>185214</v>
      </c>
      <c r="D36" s="25"/>
      <c r="E36" s="24"/>
      <c r="F36" s="25"/>
      <c r="G36" s="25"/>
      <c r="H36" s="26">
        <f t="shared" si="2"/>
        <v>185214</v>
      </c>
      <c r="I36" s="27">
        <v>0</v>
      </c>
      <c r="J36" s="27"/>
      <c r="K36" s="26"/>
      <c r="L36" s="116">
        <v>0</v>
      </c>
    </row>
    <row r="37" spans="2:12" s="1" customFormat="1" x14ac:dyDescent="0.25">
      <c r="B37" s="23" t="s">
        <v>46</v>
      </c>
      <c r="C37" s="24">
        <v>52400</v>
      </c>
      <c r="D37" s="25"/>
      <c r="E37" s="24"/>
      <c r="F37" s="24"/>
      <c r="G37" s="24">
        <v>52400</v>
      </c>
      <c r="H37" s="26">
        <f t="shared" si="2"/>
        <v>0</v>
      </c>
      <c r="I37" s="27">
        <v>0</v>
      </c>
      <c r="J37" s="27"/>
      <c r="K37" s="26"/>
      <c r="L37" s="116">
        <v>0</v>
      </c>
    </row>
    <row r="38" spans="2:12" s="1" customFormat="1" x14ac:dyDescent="0.25">
      <c r="B38" s="23" t="s">
        <v>47</v>
      </c>
      <c r="C38" s="24">
        <v>309313</v>
      </c>
      <c r="D38" s="25"/>
      <c r="E38" s="24"/>
      <c r="F38" s="25"/>
      <c r="G38" s="25"/>
      <c r="H38" s="26">
        <f t="shared" si="2"/>
        <v>309313</v>
      </c>
      <c r="I38" s="27">
        <v>0</v>
      </c>
      <c r="J38" s="27"/>
      <c r="K38" s="26"/>
      <c r="L38" s="116">
        <v>0</v>
      </c>
    </row>
    <row r="39" spans="2:12" s="1" customFormat="1" x14ac:dyDescent="0.25">
      <c r="B39" s="23" t="s">
        <v>48</v>
      </c>
      <c r="C39" s="24">
        <v>320000</v>
      </c>
      <c r="D39" s="25"/>
      <c r="E39" s="24"/>
      <c r="F39" s="25"/>
      <c r="G39" s="25"/>
      <c r="H39" s="26">
        <f t="shared" si="2"/>
        <v>320000</v>
      </c>
      <c r="I39" s="27">
        <v>0</v>
      </c>
      <c r="J39" s="27"/>
      <c r="K39" s="26"/>
      <c r="L39" s="116">
        <v>0</v>
      </c>
    </row>
    <row r="40" spans="2:12" s="1" customFormat="1" x14ac:dyDescent="0.25">
      <c r="B40" s="23" t="s">
        <v>49</v>
      </c>
      <c r="C40" s="24">
        <v>7800</v>
      </c>
      <c r="D40" s="25"/>
      <c r="E40" s="24"/>
      <c r="F40" s="25"/>
      <c r="G40" s="25"/>
      <c r="H40" s="26">
        <f t="shared" si="2"/>
        <v>7800</v>
      </c>
      <c r="I40" s="27">
        <v>0</v>
      </c>
      <c r="J40" s="27"/>
      <c r="K40" s="26"/>
      <c r="L40" s="116">
        <v>0</v>
      </c>
    </row>
    <row r="41" spans="2:12" s="1" customFormat="1" x14ac:dyDescent="0.25">
      <c r="B41" s="23" t="s">
        <v>50</v>
      </c>
      <c r="C41" s="24">
        <v>6555</v>
      </c>
      <c r="D41" s="25"/>
      <c r="E41" s="24"/>
      <c r="F41" s="25"/>
      <c r="G41" s="25">
        <v>6555</v>
      </c>
      <c r="H41" s="26">
        <f t="shared" si="2"/>
        <v>0</v>
      </c>
      <c r="I41" s="27">
        <v>0</v>
      </c>
      <c r="J41" s="27"/>
      <c r="K41" s="26"/>
      <c r="L41" s="116">
        <v>0</v>
      </c>
    </row>
    <row r="42" spans="2:12" s="1" customFormat="1" x14ac:dyDescent="0.25">
      <c r="B42" s="23" t="s">
        <v>51</v>
      </c>
      <c r="C42" s="24">
        <v>1967</v>
      </c>
      <c r="D42" s="25"/>
      <c r="E42" s="24"/>
      <c r="F42" s="25"/>
      <c r="G42" s="25"/>
      <c r="H42" s="26">
        <f t="shared" si="2"/>
        <v>1967</v>
      </c>
      <c r="I42" s="27">
        <v>0</v>
      </c>
      <c r="J42" s="27"/>
      <c r="K42" s="26"/>
      <c r="L42" s="116">
        <v>0</v>
      </c>
    </row>
    <row r="43" spans="2:12" s="1" customFormat="1" x14ac:dyDescent="0.25">
      <c r="B43" s="23" t="s">
        <v>52</v>
      </c>
      <c r="C43" s="24">
        <v>529260</v>
      </c>
      <c r="D43" s="25"/>
      <c r="E43" s="24"/>
      <c r="F43" s="25"/>
      <c r="G43" s="25"/>
      <c r="H43" s="26">
        <f t="shared" si="2"/>
        <v>529260</v>
      </c>
      <c r="I43" s="27">
        <v>0</v>
      </c>
      <c r="J43" s="27"/>
      <c r="K43" s="26"/>
      <c r="L43" s="116">
        <v>0</v>
      </c>
    </row>
    <row r="44" spans="2:12" s="1" customFormat="1" x14ac:dyDescent="0.25">
      <c r="B44" s="23" t="s">
        <v>53</v>
      </c>
      <c r="C44" s="24">
        <v>1355</v>
      </c>
      <c r="D44" s="25"/>
      <c r="E44" s="24"/>
      <c r="F44" s="25"/>
      <c r="G44" s="25">
        <v>1355</v>
      </c>
      <c r="H44" s="26">
        <f t="shared" si="2"/>
        <v>0</v>
      </c>
      <c r="I44" s="27">
        <v>0</v>
      </c>
      <c r="J44" s="27"/>
      <c r="K44" s="26"/>
      <c r="L44" s="116">
        <v>0</v>
      </c>
    </row>
    <row r="45" spans="2:12" s="1" customFormat="1" x14ac:dyDescent="0.25">
      <c r="B45" s="23" t="s">
        <v>54</v>
      </c>
      <c r="C45" s="24">
        <v>77977</v>
      </c>
      <c r="D45" s="25"/>
      <c r="E45" s="24"/>
      <c r="F45" s="25"/>
      <c r="G45" s="25"/>
      <c r="H45" s="26">
        <f t="shared" si="2"/>
        <v>77977</v>
      </c>
      <c r="I45" s="27">
        <v>0</v>
      </c>
      <c r="J45" s="27"/>
      <c r="K45" s="26"/>
      <c r="L45" s="116">
        <v>0</v>
      </c>
    </row>
    <row r="46" spans="2:12" s="1" customFormat="1" x14ac:dyDescent="0.25">
      <c r="B46" s="23" t="s">
        <v>55</v>
      </c>
      <c r="C46" s="24">
        <v>81170</v>
      </c>
      <c r="D46" s="25"/>
      <c r="E46" s="24"/>
      <c r="F46" s="25"/>
      <c r="G46" s="25"/>
      <c r="H46" s="26">
        <f t="shared" si="2"/>
        <v>81170</v>
      </c>
      <c r="I46" s="27">
        <v>0</v>
      </c>
      <c r="J46" s="27"/>
      <c r="K46" s="26"/>
      <c r="L46" s="116">
        <v>0</v>
      </c>
    </row>
    <row r="47" spans="2:12" s="1" customFormat="1" x14ac:dyDescent="0.25">
      <c r="B47" s="23" t="s">
        <v>56</v>
      </c>
      <c r="C47" s="24">
        <v>1396663</v>
      </c>
      <c r="D47" s="25"/>
      <c r="E47" s="24"/>
      <c r="F47" s="25">
        <v>1396663</v>
      </c>
      <c r="G47" s="25"/>
      <c r="H47" s="26">
        <f t="shared" si="2"/>
        <v>0</v>
      </c>
      <c r="I47" s="27">
        <v>0</v>
      </c>
      <c r="J47" s="27"/>
      <c r="K47" s="26"/>
      <c r="L47" s="116">
        <v>0</v>
      </c>
    </row>
    <row r="48" spans="2:12" s="1" customFormat="1" x14ac:dyDescent="0.25">
      <c r="B48" s="23" t="s">
        <v>57</v>
      </c>
      <c r="C48" s="24">
        <v>110750</v>
      </c>
      <c r="D48" s="25"/>
      <c r="E48" s="24"/>
      <c r="F48" s="25">
        <v>110750</v>
      </c>
      <c r="G48" s="25"/>
      <c r="H48" s="26">
        <f t="shared" si="2"/>
        <v>0</v>
      </c>
      <c r="I48" s="27">
        <v>0</v>
      </c>
      <c r="J48" s="27"/>
      <c r="K48" s="26"/>
      <c r="L48" s="116">
        <v>0</v>
      </c>
    </row>
    <row r="49" spans="2:12" s="1" customFormat="1" x14ac:dyDescent="0.25">
      <c r="B49" s="23" t="s">
        <v>58</v>
      </c>
      <c r="C49" s="24">
        <v>33629</v>
      </c>
      <c r="D49" s="25"/>
      <c r="E49" s="24"/>
      <c r="F49" s="25"/>
      <c r="G49" s="25"/>
      <c r="H49" s="26">
        <f t="shared" si="2"/>
        <v>33629</v>
      </c>
      <c r="I49" s="27">
        <v>0</v>
      </c>
      <c r="J49" s="27"/>
      <c r="K49" s="26"/>
      <c r="L49" s="116">
        <v>0</v>
      </c>
    </row>
    <row r="50" spans="2:12" s="1" customFormat="1" x14ac:dyDescent="0.25">
      <c r="B50" s="23" t="s">
        <v>59</v>
      </c>
      <c r="C50" s="24">
        <v>6547</v>
      </c>
      <c r="D50" s="25"/>
      <c r="E50" s="24"/>
      <c r="F50" s="25"/>
      <c r="G50" s="25"/>
      <c r="H50" s="26">
        <f t="shared" si="2"/>
        <v>6547</v>
      </c>
      <c r="I50" s="27">
        <v>0</v>
      </c>
      <c r="J50" s="27"/>
      <c r="K50" s="26"/>
      <c r="L50" s="116">
        <v>0</v>
      </c>
    </row>
    <row r="51" spans="2:12" s="1" customFormat="1" x14ac:dyDescent="0.25">
      <c r="B51" s="23" t="s">
        <v>60</v>
      </c>
      <c r="C51" s="24">
        <v>4700</v>
      </c>
      <c r="D51" s="25"/>
      <c r="E51" s="24"/>
      <c r="F51" s="25">
        <v>4700</v>
      </c>
      <c r="G51" s="25"/>
      <c r="H51" s="26">
        <f t="shared" si="2"/>
        <v>0</v>
      </c>
      <c r="I51" s="27">
        <v>0</v>
      </c>
      <c r="J51" s="27"/>
      <c r="K51" s="26"/>
      <c r="L51" s="116">
        <v>0</v>
      </c>
    </row>
    <row r="52" spans="2:12" s="1" customFormat="1" x14ac:dyDescent="0.25">
      <c r="B52" s="23" t="s">
        <v>61</v>
      </c>
      <c r="C52" s="24">
        <v>70648</v>
      </c>
      <c r="D52" s="25"/>
      <c r="E52" s="24"/>
      <c r="F52" s="25"/>
      <c r="G52" s="25"/>
      <c r="H52" s="26">
        <f t="shared" si="2"/>
        <v>70648</v>
      </c>
      <c r="I52" s="27">
        <v>0</v>
      </c>
      <c r="J52" s="27"/>
      <c r="K52" s="26"/>
      <c r="L52" s="116">
        <v>0</v>
      </c>
    </row>
    <row r="53" spans="2:12" s="1" customFormat="1" x14ac:dyDescent="0.25">
      <c r="B53" s="23" t="s">
        <v>62</v>
      </c>
      <c r="C53" s="24">
        <v>8074</v>
      </c>
      <c r="D53" s="25"/>
      <c r="E53" s="24"/>
      <c r="F53" s="25"/>
      <c r="G53" s="25">
        <v>8074</v>
      </c>
      <c r="H53" s="26">
        <f t="shared" si="2"/>
        <v>0</v>
      </c>
      <c r="I53" s="27">
        <v>0</v>
      </c>
      <c r="J53" s="27"/>
      <c r="K53" s="26"/>
      <c r="L53" s="116">
        <v>0</v>
      </c>
    </row>
    <row r="54" spans="2:12" s="1" customFormat="1" x14ac:dyDescent="0.25">
      <c r="B54" s="23" t="s">
        <v>63</v>
      </c>
      <c r="C54" s="24">
        <v>22013</v>
      </c>
      <c r="D54" s="25"/>
      <c r="E54" s="24"/>
      <c r="F54" s="25"/>
      <c r="G54" s="25"/>
      <c r="H54" s="26">
        <f t="shared" si="2"/>
        <v>22013</v>
      </c>
      <c r="I54" s="27">
        <v>0</v>
      </c>
      <c r="J54" s="27"/>
      <c r="K54" s="26"/>
      <c r="L54" s="116">
        <v>0</v>
      </c>
    </row>
    <row r="55" spans="2:12" s="1" customFormat="1" x14ac:dyDescent="0.25">
      <c r="B55" s="23" t="s">
        <v>64</v>
      </c>
      <c r="C55" s="24">
        <v>185000</v>
      </c>
      <c r="D55" s="25"/>
      <c r="E55" s="24"/>
      <c r="F55" s="25"/>
      <c r="G55" s="25"/>
      <c r="H55" s="26">
        <f t="shared" si="2"/>
        <v>185000</v>
      </c>
      <c r="I55" s="27">
        <v>0</v>
      </c>
      <c r="J55" s="27"/>
      <c r="K55" s="26"/>
      <c r="L55" s="116">
        <v>0</v>
      </c>
    </row>
    <row r="56" spans="2:12" s="1" customFormat="1" x14ac:dyDescent="0.25">
      <c r="B56" s="23" t="s">
        <v>65</v>
      </c>
      <c r="C56" s="24">
        <v>1022</v>
      </c>
      <c r="D56" s="25"/>
      <c r="E56" s="24"/>
      <c r="F56" s="25"/>
      <c r="G56" s="25">
        <v>1022</v>
      </c>
      <c r="H56" s="26">
        <f t="shared" si="2"/>
        <v>0</v>
      </c>
      <c r="I56" s="27">
        <v>0</v>
      </c>
      <c r="J56" s="27"/>
      <c r="K56" s="26"/>
      <c r="L56" s="116">
        <v>0</v>
      </c>
    </row>
    <row r="57" spans="2:12" s="1" customFormat="1" x14ac:dyDescent="0.25">
      <c r="B57" s="23" t="s">
        <v>66</v>
      </c>
      <c r="C57" s="24">
        <v>536481</v>
      </c>
      <c r="D57" s="25"/>
      <c r="E57" s="24"/>
      <c r="F57" s="24"/>
      <c r="G57" s="24"/>
      <c r="H57" s="26">
        <f t="shared" si="2"/>
        <v>536481</v>
      </c>
      <c r="I57" s="27">
        <v>0</v>
      </c>
      <c r="J57" s="27"/>
      <c r="K57" s="26"/>
      <c r="L57" s="116">
        <v>0</v>
      </c>
    </row>
    <row r="58" spans="2:12" s="1" customFormat="1" x14ac:dyDescent="0.25">
      <c r="B58" s="23" t="s">
        <v>67</v>
      </c>
      <c r="C58" s="24">
        <v>154778</v>
      </c>
      <c r="D58" s="25"/>
      <c r="E58" s="24"/>
      <c r="F58" s="25"/>
      <c r="G58" s="25"/>
      <c r="H58" s="26">
        <f t="shared" si="2"/>
        <v>154778</v>
      </c>
      <c r="I58" s="27">
        <v>0</v>
      </c>
      <c r="J58" s="27"/>
      <c r="K58" s="26"/>
      <c r="L58" s="116">
        <v>0</v>
      </c>
    </row>
    <row r="59" spans="2:12" s="1" customFormat="1" x14ac:dyDescent="0.25">
      <c r="B59" s="23" t="s">
        <v>68</v>
      </c>
      <c r="C59" s="24">
        <v>2337</v>
      </c>
      <c r="D59" s="25"/>
      <c r="E59" s="24"/>
      <c r="F59" s="24"/>
      <c r="G59" s="24">
        <v>2337</v>
      </c>
      <c r="H59" s="26">
        <f t="shared" si="2"/>
        <v>0</v>
      </c>
      <c r="I59" s="27">
        <v>0</v>
      </c>
      <c r="J59" s="27"/>
      <c r="K59" s="26"/>
      <c r="L59" s="116">
        <v>0</v>
      </c>
    </row>
    <row r="60" spans="2:12" x14ac:dyDescent="0.25">
      <c r="B60" s="84" t="s">
        <v>69</v>
      </c>
      <c r="C60" s="85">
        <v>66326</v>
      </c>
      <c r="D60" s="86"/>
      <c r="E60" s="85"/>
      <c r="F60" s="86"/>
      <c r="G60" s="86"/>
      <c r="H60" s="87">
        <f t="shared" si="2"/>
        <v>66326</v>
      </c>
      <c r="I60" s="88">
        <v>0</v>
      </c>
      <c r="J60" s="88"/>
      <c r="K60" s="87"/>
      <c r="L60" s="113">
        <v>0</v>
      </c>
    </row>
    <row r="61" spans="2:12" x14ac:dyDescent="0.25">
      <c r="B61" s="84" t="s">
        <v>70</v>
      </c>
      <c r="C61" s="85">
        <v>91125.25</v>
      </c>
      <c r="D61" s="86"/>
      <c r="E61" s="85"/>
      <c r="F61" s="86"/>
      <c r="G61" s="86"/>
      <c r="H61" s="87">
        <f t="shared" si="2"/>
        <v>91125.25</v>
      </c>
      <c r="I61" s="88">
        <v>0</v>
      </c>
      <c r="J61" s="88"/>
      <c r="K61" s="87"/>
      <c r="L61" s="113">
        <v>0</v>
      </c>
    </row>
    <row r="62" spans="2:12" x14ac:dyDescent="0.25">
      <c r="B62" s="84" t="s">
        <v>71</v>
      </c>
      <c r="C62" s="85">
        <v>1009</v>
      </c>
      <c r="D62" s="86"/>
      <c r="E62" s="85"/>
      <c r="F62" s="86"/>
      <c r="G62" s="86"/>
      <c r="H62" s="87">
        <f t="shared" si="2"/>
        <v>1009</v>
      </c>
      <c r="I62" s="88">
        <v>0</v>
      </c>
      <c r="J62" s="88"/>
      <c r="K62" s="87"/>
      <c r="L62" s="113">
        <v>0</v>
      </c>
    </row>
    <row r="63" spans="2:12" s="53" customFormat="1" ht="15.6" x14ac:dyDescent="0.3">
      <c r="B63" s="146" t="s">
        <v>72</v>
      </c>
      <c r="C63" s="144">
        <v>1108388.1000000001</v>
      </c>
      <c r="D63" s="147">
        <f>SUM(D64:D70)</f>
        <v>0</v>
      </c>
      <c r="E63" s="144">
        <v>0</v>
      </c>
      <c r="F63" s="148">
        <f t="shared" ref="F63:L63" si="3">SUM(F64:F70)</f>
        <v>0</v>
      </c>
      <c r="G63" s="148">
        <f t="shared" si="3"/>
        <v>0</v>
      </c>
      <c r="H63" s="148">
        <f t="shared" si="3"/>
        <v>1088388.1000000001</v>
      </c>
      <c r="I63" s="149">
        <v>0</v>
      </c>
      <c r="J63" s="149">
        <f t="shared" si="3"/>
        <v>0</v>
      </c>
      <c r="K63" s="150">
        <f t="shared" si="3"/>
        <v>0</v>
      </c>
      <c r="L63" s="151">
        <f t="shared" si="3"/>
        <v>0</v>
      </c>
    </row>
    <row r="64" spans="2:12" x14ac:dyDescent="0.25">
      <c r="B64" s="90" t="s">
        <v>32</v>
      </c>
      <c r="C64" s="89">
        <v>11816.98</v>
      </c>
      <c r="D64" s="86"/>
      <c r="E64" s="85"/>
      <c r="F64" s="86"/>
      <c r="G64" s="86"/>
      <c r="H64" s="87">
        <f t="shared" ref="H64:H71" si="4">C64+D64+E64-F64-G64</f>
        <v>11816.98</v>
      </c>
      <c r="I64" s="89">
        <v>0</v>
      </c>
      <c r="J64" s="88"/>
      <c r="K64" s="87"/>
      <c r="L64" s="113">
        <v>0</v>
      </c>
    </row>
    <row r="65" spans="2:21" x14ac:dyDescent="0.25">
      <c r="B65" s="84" t="s">
        <v>73</v>
      </c>
      <c r="C65" s="89">
        <v>53700.79</v>
      </c>
      <c r="D65" s="86"/>
      <c r="E65" s="85"/>
      <c r="F65" s="86"/>
      <c r="G65" s="86"/>
      <c r="H65" s="87">
        <f t="shared" si="4"/>
        <v>53700.79</v>
      </c>
      <c r="I65" s="89">
        <v>0</v>
      </c>
      <c r="J65" s="88"/>
      <c r="K65" s="87"/>
      <c r="L65" s="113">
        <v>0</v>
      </c>
    </row>
    <row r="66" spans="2:21" s="54" customFormat="1" ht="13.8" thickBot="1" x14ac:dyDescent="0.3">
      <c r="B66" s="91" t="s">
        <v>74</v>
      </c>
      <c r="C66" s="92">
        <v>924076.92</v>
      </c>
      <c r="D66" s="93"/>
      <c r="E66" s="94"/>
      <c r="F66" s="93"/>
      <c r="G66" s="93"/>
      <c r="H66" s="95">
        <f t="shared" si="4"/>
        <v>924076.92</v>
      </c>
      <c r="I66" s="92">
        <v>0</v>
      </c>
      <c r="J66" s="96"/>
      <c r="K66" s="95"/>
      <c r="L66" s="117">
        <v>0</v>
      </c>
    </row>
    <row r="67" spans="2:21" x14ac:dyDescent="0.25">
      <c r="B67" s="118" t="s">
        <v>47</v>
      </c>
      <c r="C67" s="119">
        <v>2047.62</v>
      </c>
      <c r="D67" s="120"/>
      <c r="E67" s="121"/>
      <c r="F67" s="120"/>
      <c r="G67" s="120"/>
      <c r="H67" s="122">
        <f t="shared" si="4"/>
        <v>2047.62</v>
      </c>
      <c r="I67" s="119">
        <v>0</v>
      </c>
      <c r="J67" s="123"/>
      <c r="K67" s="122"/>
      <c r="L67" s="124">
        <v>0</v>
      </c>
      <c r="N67" s="2"/>
    </row>
    <row r="68" spans="2:21" ht="15.6" x14ac:dyDescent="0.3">
      <c r="B68" s="84" t="s">
        <v>75</v>
      </c>
      <c r="C68" s="89">
        <v>85180.31</v>
      </c>
      <c r="D68" s="86"/>
      <c r="E68" s="85"/>
      <c r="F68" s="86"/>
      <c r="G68" s="86"/>
      <c r="H68" s="87">
        <f t="shared" si="4"/>
        <v>85180.31</v>
      </c>
      <c r="I68" s="89">
        <v>0</v>
      </c>
      <c r="J68" s="88"/>
      <c r="K68" s="87"/>
      <c r="L68" s="113">
        <v>0</v>
      </c>
      <c r="M68" s="53"/>
      <c r="N68" s="53"/>
      <c r="O68" s="53"/>
      <c r="P68" s="53"/>
      <c r="Q68" s="53"/>
      <c r="R68" s="53"/>
      <c r="S68" s="53"/>
      <c r="T68" s="53"/>
    </row>
    <row r="69" spans="2:21" x14ac:dyDescent="0.25">
      <c r="B69" s="84" t="s">
        <v>76</v>
      </c>
      <c r="C69" s="89">
        <v>11565.48</v>
      </c>
      <c r="D69" s="86"/>
      <c r="E69" s="85"/>
      <c r="F69" s="86"/>
      <c r="G69" s="86"/>
      <c r="H69" s="87">
        <f t="shared" si="4"/>
        <v>11565.48</v>
      </c>
      <c r="I69" s="89">
        <v>0</v>
      </c>
      <c r="J69" s="88"/>
      <c r="K69" s="87"/>
      <c r="L69" s="113">
        <v>0</v>
      </c>
      <c r="M69" s="62"/>
      <c r="N69" s="62"/>
      <c r="O69" s="62"/>
      <c r="P69" s="62"/>
      <c r="Q69" s="62"/>
      <c r="R69" s="62"/>
      <c r="S69" s="62"/>
      <c r="T69" s="62"/>
    </row>
    <row r="70" spans="2:21" x14ac:dyDescent="0.25">
      <c r="B70" s="84" t="s">
        <v>77</v>
      </c>
      <c r="C70" s="89">
        <v>20000</v>
      </c>
      <c r="D70" s="86"/>
      <c r="E70" s="85">
        <v>-20000</v>
      </c>
      <c r="F70" s="86"/>
      <c r="G70" s="86"/>
      <c r="H70" s="87">
        <f t="shared" si="4"/>
        <v>0</v>
      </c>
      <c r="I70" s="89">
        <v>0</v>
      </c>
      <c r="J70" s="88"/>
      <c r="K70" s="87"/>
      <c r="L70" s="113">
        <v>0</v>
      </c>
      <c r="M70" s="1"/>
      <c r="N70" s="1"/>
      <c r="O70" s="1"/>
      <c r="P70" s="1"/>
      <c r="Q70" s="1"/>
      <c r="R70" s="1"/>
      <c r="S70" s="1"/>
      <c r="T70" s="1"/>
    </row>
    <row r="71" spans="2:21" s="55" customFormat="1" ht="18.75" customHeight="1" thickBot="1" x14ac:dyDescent="0.3">
      <c r="B71" s="153" t="s">
        <v>78</v>
      </c>
      <c r="C71" s="139">
        <v>4734185.59</v>
      </c>
      <c r="D71" s="140">
        <v>0</v>
      </c>
      <c r="E71" s="139">
        <v>20000</v>
      </c>
      <c r="F71" s="139">
        <v>312572.31</v>
      </c>
      <c r="G71" s="139">
        <v>152482.65</v>
      </c>
      <c r="H71" s="141">
        <f t="shared" si="4"/>
        <v>4289130.63</v>
      </c>
      <c r="I71" s="139">
        <v>0</v>
      </c>
      <c r="J71" s="142">
        <v>0</v>
      </c>
      <c r="K71" s="141">
        <v>0</v>
      </c>
      <c r="L71" s="143">
        <v>0</v>
      </c>
      <c r="M71" s="3"/>
      <c r="N71" s="3"/>
      <c r="O71" s="3"/>
      <c r="P71" s="3"/>
      <c r="Q71" s="3"/>
      <c r="R71" s="3"/>
      <c r="S71" s="3"/>
      <c r="T71" s="3"/>
    </row>
    <row r="72" spans="2:21" s="56" customFormat="1" ht="15.6" x14ac:dyDescent="0.3">
      <c r="B72" s="154" t="s">
        <v>79</v>
      </c>
      <c r="C72" s="144">
        <v>500000</v>
      </c>
      <c r="D72" s="144">
        <f>SUM(D73:D74)</f>
        <v>0</v>
      </c>
      <c r="E72" s="144">
        <f>SUM(E73:E74)</f>
        <v>0</v>
      </c>
      <c r="F72" s="144">
        <f>SUM(F73:F74)</f>
        <v>0</v>
      </c>
      <c r="G72" s="144">
        <f>SUM(G73:G74)</f>
        <v>0</v>
      </c>
      <c r="H72" s="144">
        <f>SUM(H73:H74)</f>
        <v>500000</v>
      </c>
      <c r="I72" s="144">
        <v>2780856.85</v>
      </c>
      <c r="J72" s="144">
        <f>SUM(J73:J74)</f>
        <v>0</v>
      </c>
      <c r="K72" s="144">
        <f>SUM(K73:K74)</f>
        <v>216000</v>
      </c>
      <c r="L72" s="145">
        <f>SUM(L73:L74)</f>
        <v>2564856.85</v>
      </c>
      <c r="N72" s="3"/>
      <c r="O72" s="3"/>
      <c r="P72" s="3"/>
      <c r="Q72" s="3"/>
      <c r="R72" s="3"/>
      <c r="S72" s="3"/>
      <c r="T72" s="3"/>
      <c r="U72" s="3"/>
    </row>
    <row r="73" spans="2:21" ht="12.45" customHeight="1" x14ac:dyDescent="0.25">
      <c r="B73" s="84" t="s">
        <v>80</v>
      </c>
      <c r="C73" s="85">
        <v>500000</v>
      </c>
      <c r="D73" s="86"/>
      <c r="E73" s="85"/>
      <c r="F73" s="85"/>
      <c r="G73" s="85"/>
      <c r="H73" s="87">
        <f>C73+D73+E73-F73-G73</f>
        <v>500000</v>
      </c>
      <c r="I73" s="85">
        <v>2500856.85</v>
      </c>
      <c r="J73" s="88"/>
      <c r="K73" s="87"/>
      <c r="L73" s="125">
        <f>I73+J73-K73</f>
        <v>2500856.85</v>
      </c>
    </row>
    <row r="74" spans="2:21" ht="13.8" thickBot="1" x14ac:dyDescent="0.3">
      <c r="B74" s="63" t="s">
        <v>81</v>
      </c>
      <c r="C74" s="64">
        <v>0</v>
      </c>
      <c r="D74" s="65"/>
      <c r="E74" s="64"/>
      <c r="F74" s="97"/>
      <c r="G74" s="64"/>
      <c r="H74" s="66">
        <f>C74+D74+E74-F74-G74</f>
        <v>0</v>
      </c>
      <c r="I74" s="64">
        <v>280000</v>
      </c>
      <c r="J74" s="67"/>
      <c r="K74" s="67">
        <v>216000</v>
      </c>
      <c r="L74" s="126">
        <f>I74+J74-K74</f>
        <v>64000</v>
      </c>
    </row>
    <row r="75" spans="2:21" s="53" customFormat="1" ht="14.4" customHeight="1" thickBot="1" x14ac:dyDescent="0.35">
      <c r="B75" s="152" t="s">
        <v>82</v>
      </c>
      <c r="C75" s="137">
        <v>99164.69</v>
      </c>
      <c r="D75" s="137">
        <f>D76+D77+D78</f>
        <v>0</v>
      </c>
      <c r="E75" s="137">
        <f>E76+E77+E78</f>
        <v>0</v>
      </c>
      <c r="F75" s="137">
        <f>F76+F77+F78</f>
        <v>0</v>
      </c>
      <c r="G75" s="137">
        <f>SUM(G76:G78)</f>
        <v>0</v>
      </c>
      <c r="H75" s="137">
        <f>C75+D75-F75-G75</f>
        <v>99164.69</v>
      </c>
      <c r="I75" s="137">
        <v>0</v>
      </c>
      <c r="J75" s="137">
        <f>J76+J77+J78</f>
        <v>0</v>
      </c>
      <c r="K75" s="137">
        <f>K76+K77+K78</f>
        <v>0</v>
      </c>
      <c r="L75" s="138">
        <f>L76+L77+L78</f>
        <v>0</v>
      </c>
      <c r="N75" s="3"/>
      <c r="O75" s="3"/>
      <c r="P75" s="3"/>
      <c r="Q75" s="3"/>
      <c r="R75" s="3"/>
      <c r="S75" s="3"/>
      <c r="T75" s="3"/>
      <c r="U75" s="3"/>
    </row>
    <row r="76" spans="2:21" s="62" customFormat="1" ht="3.6" hidden="1" customHeight="1" x14ac:dyDescent="0.2">
      <c r="B76" s="57" t="s">
        <v>83</v>
      </c>
      <c r="C76" s="58">
        <v>0</v>
      </c>
      <c r="D76" s="59"/>
      <c r="E76" s="58"/>
      <c r="F76" s="58"/>
      <c r="G76" s="60">
        <f>C76+D76+E76-F76</f>
        <v>0</v>
      </c>
      <c r="H76" s="127">
        <f>C76-G76</f>
        <v>0</v>
      </c>
      <c r="I76" s="58">
        <v>0</v>
      </c>
      <c r="J76" s="61"/>
      <c r="K76" s="60"/>
      <c r="L76" s="128">
        <v>0</v>
      </c>
      <c r="N76" s="3"/>
      <c r="O76" s="3"/>
      <c r="P76" s="3"/>
      <c r="Q76" s="3"/>
      <c r="R76" s="3"/>
      <c r="S76" s="3"/>
      <c r="T76" s="3"/>
      <c r="U76" s="3"/>
    </row>
    <row r="77" spans="2:21" s="1" customFormat="1" ht="15" customHeight="1" x14ac:dyDescent="0.4">
      <c r="B77" s="23" t="s">
        <v>84</v>
      </c>
      <c r="C77" s="24">
        <v>-37332</v>
      </c>
      <c r="D77" s="25"/>
      <c r="E77" s="24"/>
      <c r="F77" s="24"/>
      <c r="G77" s="24"/>
      <c r="H77" s="26">
        <f>C77+D77+E77-F77</f>
        <v>-37332</v>
      </c>
      <c r="I77" s="24">
        <v>0</v>
      </c>
      <c r="J77" s="27"/>
      <c r="K77" s="26"/>
      <c r="L77" s="116">
        <v>0</v>
      </c>
      <c r="M77" s="76"/>
      <c r="N77" s="3"/>
      <c r="O77" s="3"/>
      <c r="P77" s="3"/>
      <c r="Q77" s="3"/>
      <c r="R77" s="3"/>
      <c r="S77" s="3"/>
      <c r="T77" s="3"/>
      <c r="U77" s="3"/>
    </row>
    <row r="78" spans="2:21" ht="14.25" customHeight="1" thickBot="1" x14ac:dyDescent="0.3">
      <c r="B78" s="63" t="s">
        <v>85</v>
      </c>
      <c r="C78" s="64">
        <v>136496.69</v>
      </c>
      <c r="D78" s="65"/>
      <c r="E78" s="64"/>
      <c r="F78" s="64"/>
      <c r="G78" s="64"/>
      <c r="H78" s="66">
        <f>C78+D78+E78-F78</f>
        <v>136496.69</v>
      </c>
      <c r="I78" s="64">
        <v>0</v>
      </c>
      <c r="J78" s="67"/>
      <c r="K78" s="66"/>
      <c r="L78" s="129">
        <v>0</v>
      </c>
    </row>
    <row r="79" spans="2:21" s="68" customFormat="1" ht="16.2" thickBot="1" x14ac:dyDescent="0.35">
      <c r="B79" s="155" t="s">
        <v>86</v>
      </c>
      <c r="C79" s="135">
        <v>73005701.829999998</v>
      </c>
      <c r="D79" s="135">
        <f>D9+D14+D17+D63+D71+D72+D75</f>
        <v>0</v>
      </c>
      <c r="E79" s="135"/>
      <c r="F79" s="135">
        <f>F9+F14+F17+F63+F71+F72+F75</f>
        <v>2096051.31</v>
      </c>
      <c r="G79" s="135">
        <f>G9+G14+G17+G63+G71+G72+G75</f>
        <v>227372.65</v>
      </c>
      <c r="H79" s="135">
        <f>H9+H14+H17+H63+H71+H72+H75</f>
        <v>70682277.870000005</v>
      </c>
      <c r="I79" s="135">
        <v>59410282.299999997</v>
      </c>
      <c r="J79" s="135">
        <f>J9+J14+J17+J63+J71+J72+J75</f>
        <v>219717.03</v>
      </c>
      <c r="K79" s="135">
        <f>K9+K14+K17+K63+K72+K71+K75</f>
        <v>410715.61</v>
      </c>
      <c r="L79" s="136">
        <f>L9+L14+L17+L63+L71+L72+L75</f>
        <v>59219283.719999999</v>
      </c>
      <c r="N79" s="3"/>
      <c r="O79" s="3"/>
      <c r="P79" s="3"/>
      <c r="Q79" s="3"/>
      <c r="R79" s="3"/>
      <c r="S79" s="3"/>
      <c r="T79" s="3"/>
      <c r="U79" s="3"/>
    </row>
    <row r="80" spans="2:21" ht="40.200000000000003" thickBot="1" x14ac:dyDescent="0.3">
      <c r="B80" s="130" t="s">
        <v>88</v>
      </c>
      <c r="C80" s="69">
        <v>788357770.00000012</v>
      </c>
      <c r="D80" s="70"/>
      <c r="E80" s="71"/>
      <c r="F80" s="72">
        <v>79559038</v>
      </c>
      <c r="G80" s="73" t="s">
        <v>87</v>
      </c>
      <c r="H80" s="69">
        <f>C80+D80-F80</f>
        <v>708798732.00000012</v>
      </c>
      <c r="I80" s="72">
        <v>0</v>
      </c>
      <c r="J80" s="72">
        <v>74674332.920000002</v>
      </c>
      <c r="K80" s="72">
        <v>34635127.130000003</v>
      </c>
      <c r="L80" s="131">
        <f>I80+J80-K80</f>
        <v>40039205.789999999</v>
      </c>
    </row>
    <row r="81" spans="2:21" ht="14.4" thickBot="1" x14ac:dyDescent="0.3">
      <c r="B81" s="156" t="s">
        <v>89</v>
      </c>
      <c r="C81" s="132">
        <v>788357770.00000012</v>
      </c>
      <c r="D81" s="132">
        <f>SUM(D80:D80)</f>
        <v>0</v>
      </c>
      <c r="E81" s="132">
        <f>SUM(E80:E80)</f>
        <v>0</v>
      </c>
      <c r="F81" s="132">
        <f>SUM(F80:F80)</f>
        <v>79559038</v>
      </c>
      <c r="G81" s="133" t="s">
        <v>87</v>
      </c>
      <c r="H81" s="132">
        <f>SUM(H80:H80)</f>
        <v>708798732.00000012</v>
      </c>
      <c r="I81" s="132">
        <v>0</v>
      </c>
      <c r="J81" s="132">
        <f>SUM(J80:J80)</f>
        <v>74674332.920000002</v>
      </c>
      <c r="K81" s="132">
        <f>SUM(K80:K80)</f>
        <v>34635127.130000003</v>
      </c>
      <c r="L81" s="134">
        <f>SUM(L80:L80)</f>
        <v>40039205.789999999</v>
      </c>
    </row>
    <row r="82" spans="2:21" x14ac:dyDescent="0.25">
      <c r="C82" s="74"/>
    </row>
    <row r="83" spans="2:21" s="1" customFormat="1" x14ac:dyDescent="0.25">
      <c r="C83" s="75"/>
      <c r="H83" s="75"/>
      <c r="N83" s="3"/>
      <c r="O83" s="3"/>
      <c r="P83" s="3"/>
      <c r="Q83" s="3"/>
      <c r="R83" s="3"/>
      <c r="S83" s="3"/>
      <c r="T83" s="3"/>
      <c r="U83" s="3"/>
    </row>
    <row r="85" spans="2:21" x14ac:dyDescent="0.25">
      <c r="C85" s="74"/>
    </row>
    <row r="86" spans="2:21" x14ac:dyDescent="0.25">
      <c r="F86" s="74"/>
    </row>
    <row r="87" spans="2:21" s="1" customFormat="1" ht="36.75" customHeight="1" x14ac:dyDescent="0.4">
      <c r="B87" s="76"/>
      <c r="N87" s="3"/>
      <c r="O87" s="3"/>
      <c r="P87" s="3"/>
      <c r="Q87" s="3"/>
      <c r="R87" s="3"/>
      <c r="S87" s="3"/>
      <c r="T87" s="3"/>
      <c r="U87" s="3"/>
    </row>
  </sheetData>
  <mergeCells count="4">
    <mergeCell ref="B1:L1"/>
    <mergeCell ref="B2:L2"/>
    <mergeCell ref="D4:F4"/>
    <mergeCell ref="K6:K7"/>
  </mergeCells>
  <printOptions horizontalCentered="1"/>
  <pageMargins left="0.19685039370078741" right="0.19685039370078741" top="0.98425196850393704" bottom="0.98425196850393704" header="0.51181102362204722" footer="0.51181102362204722"/>
  <pageSetup paperSize="9" scale="69" fitToHeight="0" orientation="landscape" r:id="rId1"/>
  <headerFooter alignWithMargins="0">
    <oddFooter>&amp;C&amp;P</oddFooter>
  </headerFooter>
  <rowBreaks count="1" manualBreakCount="1">
    <brk id="32" max="12" man="1"/>
  </rowBreaks>
  <colBreaks count="1" manualBreakCount="1">
    <brk id="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9" workbookViewId="0">
      <selection activeCell="J21" sqref="J21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2017</vt:lpstr>
      <vt:lpstr>Лист2</vt:lpstr>
      <vt:lpstr>Лист3</vt:lpstr>
      <vt:lpstr>'2017'!Заголовки_для_печати</vt:lpstr>
      <vt:lpstr>'2017'!Область_печати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Васютина Ольга Валерьевна</cp:lastModifiedBy>
  <cp:lastPrinted>2018-03-19T08:43:00Z</cp:lastPrinted>
  <dcterms:created xsi:type="dcterms:W3CDTF">2018-02-21T10:31:40Z</dcterms:created>
  <dcterms:modified xsi:type="dcterms:W3CDTF">2018-03-19T08:43:12Z</dcterms:modified>
</cp:coreProperties>
</file>