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6" yWindow="372" windowWidth="15456" windowHeight="10200"/>
  </bookViews>
  <sheets>
    <sheet name="2017" sheetId="3" r:id="rId1"/>
  </sheets>
  <definedNames>
    <definedName name="APPT" localSheetId="0">'2017'!#REF!</definedName>
    <definedName name="FIO" localSheetId="0">'2017'!#REF!</definedName>
    <definedName name="SIGN" localSheetId="0">'2017'!$B$16:$C$17</definedName>
    <definedName name="_xlnm.Print_Titles" localSheetId="0">'2017'!$6:$6</definedName>
    <definedName name="_xlnm.Print_Area" localSheetId="0">'2017'!$A$1:$H$85</definedName>
  </definedNames>
  <calcPr calcId="145621"/>
</workbook>
</file>

<file path=xl/calcChain.xml><?xml version="1.0" encoding="utf-8"?>
<calcChain xmlns="http://schemas.openxmlformats.org/spreadsheetml/2006/main">
  <c r="F8" i="3" l="1"/>
  <c r="F25" i="3"/>
  <c r="H20" i="3"/>
  <c r="H19" i="3" s="1"/>
  <c r="H22" i="3"/>
  <c r="H23" i="3"/>
  <c r="H24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40" i="3"/>
  <c r="H41" i="3"/>
  <c r="H43" i="3"/>
  <c r="H44" i="3"/>
  <c r="H45" i="3"/>
  <c r="H47" i="3"/>
  <c r="H48" i="3"/>
  <c r="H49" i="3"/>
  <c r="H50" i="3"/>
  <c r="H51" i="3"/>
  <c r="H52" i="3"/>
  <c r="H53" i="3"/>
  <c r="H54" i="3"/>
  <c r="H56" i="3"/>
  <c r="H57" i="3"/>
  <c r="H58" i="3"/>
  <c r="H60" i="3"/>
  <c r="H61" i="3"/>
  <c r="H62" i="3"/>
  <c r="H63" i="3"/>
  <c r="H64" i="3"/>
  <c r="H65" i="3"/>
  <c r="H66" i="3"/>
  <c r="H68" i="3"/>
  <c r="H69" i="3"/>
  <c r="H70" i="3"/>
  <c r="H71" i="3"/>
  <c r="H72" i="3"/>
  <c r="H74" i="3"/>
  <c r="H75" i="3"/>
  <c r="H76" i="3"/>
  <c r="H78" i="3"/>
  <c r="H79" i="3"/>
  <c r="H81" i="3"/>
  <c r="H80" i="3" s="1"/>
  <c r="H83" i="3"/>
  <c r="H84" i="3"/>
  <c r="H85" i="3"/>
  <c r="G20" i="3"/>
  <c r="G22" i="3"/>
  <c r="G23" i="3"/>
  <c r="G24" i="3"/>
  <c r="G26" i="3"/>
  <c r="G27" i="3"/>
  <c r="G28" i="3"/>
  <c r="G29" i="3"/>
  <c r="G30" i="3"/>
  <c r="G31" i="3"/>
  <c r="G32" i="3"/>
  <c r="G33" i="3"/>
  <c r="G34" i="3"/>
  <c r="G35" i="3"/>
  <c r="G37" i="3"/>
  <c r="G38" i="3"/>
  <c r="G39" i="3"/>
  <c r="G40" i="3"/>
  <c r="G41" i="3"/>
  <c r="G43" i="3"/>
  <c r="G44" i="3"/>
  <c r="G45" i="3"/>
  <c r="G47" i="3"/>
  <c r="G48" i="3"/>
  <c r="G49" i="3"/>
  <c r="G50" i="3"/>
  <c r="G51" i="3"/>
  <c r="G52" i="3"/>
  <c r="G53" i="3"/>
  <c r="G54" i="3"/>
  <c r="G56" i="3"/>
  <c r="G57" i="3"/>
  <c r="G58" i="3"/>
  <c r="G60" i="3"/>
  <c r="G61" i="3"/>
  <c r="G62" i="3"/>
  <c r="G63" i="3"/>
  <c r="G64" i="3"/>
  <c r="G65" i="3"/>
  <c r="G66" i="3"/>
  <c r="G68" i="3"/>
  <c r="G69" i="3"/>
  <c r="G70" i="3"/>
  <c r="G71" i="3"/>
  <c r="G72" i="3"/>
  <c r="G74" i="3"/>
  <c r="G75" i="3"/>
  <c r="G76" i="3"/>
  <c r="G78" i="3"/>
  <c r="G79" i="3"/>
  <c r="G81" i="3"/>
  <c r="G83" i="3"/>
  <c r="G84" i="3"/>
  <c r="G85" i="3"/>
  <c r="H10" i="3"/>
  <c r="H11" i="3"/>
  <c r="H12" i="3"/>
  <c r="H13" i="3"/>
  <c r="H14" i="3"/>
  <c r="H15" i="3"/>
  <c r="H16" i="3"/>
  <c r="H17" i="3"/>
  <c r="H18" i="3"/>
  <c r="H9" i="3"/>
  <c r="H8" i="3" s="1"/>
  <c r="G10" i="3"/>
  <c r="G11" i="3"/>
  <c r="G12" i="3"/>
  <c r="G13" i="3"/>
  <c r="G14" i="3"/>
  <c r="G15" i="3"/>
  <c r="G16" i="3"/>
  <c r="G17" i="3"/>
  <c r="G18" i="3"/>
  <c r="G9" i="3"/>
  <c r="F82" i="3"/>
  <c r="F80" i="3"/>
  <c r="F77" i="3"/>
  <c r="F73" i="3"/>
  <c r="F67" i="3"/>
  <c r="F59" i="3"/>
  <c r="F55" i="3"/>
  <c r="F46" i="3"/>
  <c r="F42" i="3"/>
  <c r="F36" i="3"/>
  <c r="F21" i="3"/>
  <c r="F19" i="3"/>
  <c r="E10" i="3"/>
  <c r="E11" i="3"/>
  <c r="E12" i="3"/>
  <c r="E13" i="3"/>
  <c r="E14" i="3"/>
  <c r="E15" i="3"/>
  <c r="E16" i="3"/>
  <c r="E17" i="3"/>
  <c r="E18" i="3"/>
  <c r="E20" i="3"/>
  <c r="E19" i="3" s="1"/>
  <c r="E22" i="3"/>
  <c r="E23" i="3"/>
  <c r="E24" i="3"/>
  <c r="E26" i="3"/>
  <c r="E27" i="3"/>
  <c r="E28" i="3"/>
  <c r="E29" i="3"/>
  <c r="E30" i="3"/>
  <c r="E31" i="3"/>
  <c r="E32" i="3"/>
  <c r="E33" i="3"/>
  <c r="E34" i="3"/>
  <c r="E35" i="3"/>
  <c r="E37" i="3"/>
  <c r="E38" i="3"/>
  <c r="E39" i="3"/>
  <c r="E40" i="3"/>
  <c r="E41" i="3"/>
  <c r="E43" i="3"/>
  <c r="E44" i="3"/>
  <c r="E45" i="3"/>
  <c r="E47" i="3"/>
  <c r="E48" i="3"/>
  <c r="E49" i="3"/>
  <c r="E50" i="3"/>
  <c r="E51" i="3"/>
  <c r="E52" i="3"/>
  <c r="E53" i="3"/>
  <c r="E54" i="3"/>
  <c r="E56" i="3"/>
  <c r="E57" i="3"/>
  <c r="E58" i="3"/>
  <c r="E60" i="3"/>
  <c r="E61" i="3"/>
  <c r="E62" i="3"/>
  <c r="E63" i="3"/>
  <c r="E64" i="3"/>
  <c r="E65" i="3"/>
  <c r="E66" i="3"/>
  <c r="E68" i="3"/>
  <c r="E69" i="3"/>
  <c r="E70" i="3"/>
  <c r="E71" i="3"/>
  <c r="E72" i="3"/>
  <c r="E74" i="3"/>
  <c r="E75" i="3"/>
  <c r="E76" i="3"/>
  <c r="E78" i="3"/>
  <c r="E79" i="3"/>
  <c r="E81" i="3"/>
  <c r="E80" i="3" s="1"/>
  <c r="E83" i="3"/>
  <c r="E84" i="3"/>
  <c r="E85" i="3"/>
  <c r="E9" i="3"/>
  <c r="C8" i="3"/>
  <c r="C19" i="3"/>
  <c r="C21" i="3"/>
  <c r="C25" i="3"/>
  <c r="C36" i="3"/>
  <c r="C42" i="3"/>
  <c r="C46" i="3"/>
  <c r="C55" i="3"/>
  <c r="C59" i="3"/>
  <c r="C67" i="3"/>
  <c r="C73" i="3"/>
  <c r="C77" i="3"/>
  <c r="C80" i="3"/>
  <c r="C82" i="3"/>
  <c r="H77" i="3" l="1"/>
  <c r="H67" i="3"/>
  <c r="H55" i="3"/>
  <c r="H46" i="3"/>
  <c r="H36" i="3"/>
  <c r="H25" i="3"/>
  <c r="H82" i="3"/>
  <c r="H73" i="3"/>
  <c r="H59" i="3"/>
  <c r="H42" i="3"/>
  <c r="H21" i="3"/>
  <c r="F7" i="3"/>
  <c r="E82" i="3"/>
  <c r="E73" i="3"/>
  <c r="E59" i="3"/>
  <c r="E42" i="3"/>
  <c r="E77" i="3"/>
  <c r="E67" i="3"/>
  <c r="E55" i="3"/>
  <c r="E46" i="3"/>
  <c r="E36" i="3"/>
  <c r="E25" i="3"/>
  <c r="E21" i="3"/>
  <c r="E8" i="3"/>
  <c r="C7" i="3"/>
  <c r="D46" i="3"/>
  <c r="G46" i="3" s="1"/>
  <c r="D21" i="3"/>
  <c r="G21" i="3" s="1"/>
  <c r="H7" i="3" l="1"/>
  <c r="E7" i="3"/>
  <c r="D82" i="3"/>
  <c r="G82" i="3" s="1"/>
  <c r="D80" i="3"/>
  <c r="G80" i="3" s="1"/>
  <c r="D77" i="3"/>
  <c r="G77" i="3" s="1"/>
  <c r="D73" i="3"/>
  <c r="G73" i="3" s="1"/>
  <c r="D67" i="3"/>
  <c r="G67" i="3" s="1"/>
  <c r="D59" i="3"/>
  <c r="G59" i="3" s="1"/>
  <c r="D55" i="3"/>
  <c r="G55" i="3" s="1"/>
  <c r="D42" i="3"/>
  <c r="G42" i="3" s="1"/>
  <c r="D36" i="3"/>
  <c r="G36" i="3" s="1"/>
  <c r="D25" i="3"/>
  <c r="G25" i="3" s="1"/>
  <c r="D19" i="3"/>
  <c r="G19" i="3" s="1"/>
  <c r="D8" i="3"/>
  <c r="G8" i="3" s="1"/>
  <c r="D7" i="3" l="1"/>
  <c r="G7" i="3" s="1"/>
</calcChain>
</file>

<file path=xl/sharedStrings.xml><?xml version="1.0" encoding="utf-8"?>
<sst xmlns="http://schemas.openxmlformats.org/spreadsheetml/2006/main" count="174" uniqueCount="173">
  <si>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</si>
  <si>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</si>
  <si>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</si>
  <si>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</si>
  <si>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</si>
  <si>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</si>
  <si>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</si>
  <si>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</si>
  <si>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</si>
  <si>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</si>
  <si>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</si>
  <si>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</si>
  <si>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</si>
  <si>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</si>
  <si>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</si>
  <si>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</si>
  <si>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</si>
  <si>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</si>
  <si>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</si>
  <si>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</si>
  <si>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</si>
  <si>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</si>
  <si>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</si>
  <si>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</si>
  <si>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</si>
  <si>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</si>
  <si>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</si>
  <si>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</si>
  <si>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</si>
  <si>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</si>
  <si>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</si>
  <si>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</si>
  <si>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</si>
  <si>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</si>
  <si>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</si>
  <si>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</si>
  <si>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</si>
  <si>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</si>
  <si>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</si>
  <si>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</si>
  <si>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</si>
  <si>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</si>
  <si>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</si>
  <si>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</si>
  <si>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</si>
  <si>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</si>
  <si>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</si>
  <si>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</si>
  <si>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</si>
  <si>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</si>
  <si>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</si>
  <si>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</si>
  <si>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</si>
  <si>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</si>
  <si>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</si>
  <si>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</si>
  <si>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</si>
  <si>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</si>
  <si>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</si>
  <si>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</si>
  <si>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</si>
  <si>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</si>
  <si>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</si>
  <si>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</si>
  <si>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</si>
  <si>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</si>
  <si>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</si>
  <si>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</si>
  <si>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</si>
  <si>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</si>
  <si>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</si>
  <si>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</si>
  <si>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</si>
  <si>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</si>
  <si>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</si>
  <si>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</si>
  <si>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</si>
  <si>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</si>
  <si>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</si>
  <si>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</si>
  <si>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</si>
  <si>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</si>
  <si>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</si>
  <si>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</si>
  <si>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</si>
  <si>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</si>
  <si>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</si>
  <si>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</si>
  <si>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</si>
  <si>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</si>
  <si>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</si>
  <si>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</si>
  <si>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</si>
  <si>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</si>
  <si>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</si>
  <si>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</si>
  <si>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</si>
  <si>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</si>
  <si>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</si>
  <si>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</si>
  <si>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</si>
  <si>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</si>
  <si>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</si>
  <si>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</si>
  <si>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</si>
  <si>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</si>
  <si>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</si>
  <si>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</si>
  <si>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</si>
  <si>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</si>
  <si>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</si>
  <si>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</si>
  <si>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</si>
  <si>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</si>
  <si>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</si>
  <si>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</si>
  <si>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</si>
  <si>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</si>
  <si>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</si>
  <si>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</si>
  <si>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</si>
  <si>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</si>
  <si>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</si>
  <si>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</si>
  <si>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</si>
  <si>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</si>
  <si>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</si>
  <si>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</si>
  <si>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</si>
  <si>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</si>
  <si>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</si>
  <si>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</si>
  <si>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</si>
  <si>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</si>
  <si>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</si>
  <si>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</si>
  <si>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</si>
  <si>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</si>
  <si>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</si>
  <si>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</si>
  <si>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</si>
  <si>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</si>
  <si>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</si>
  <si>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</si>
  <si>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</si>
  <si>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</si>
  <si>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</si>
  <si>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</si>
  <si>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Отклонение</t>
  </si>
  <si>
    <t>5=4-3</t>
  </si>
  <si>
    <t>0108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</si>
  <si>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</si>
  <si>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</si>
  <si>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0504</t>
  </si>
  <si>
    <t>Прикладные научные исследования в области жилищно-коммунального хозяйства</t>
  </si>
  <si>
    <t>0604</t>
  </si>
  <si>
    <t>Прикладные научные исследования в области охраны окружающей среды</t>
  </si>
  <si>
    <t>0703</t>
  </si>
  <si>
    <t xml:space="preserve">Дополнительное образование детей </t>
  </si>
  <si>
    <t>Высшее образование</t>
  </si>
  <si>
    <t>Молодежная политика</t>
  </si>
  <si>
    <t>Код раздела
(подраздела) расходов</t>
  </si>
  <si>
    <t>Наименование кода раздела(подраздела) расходов</t>
  </si>
  <si>
    <t>ВСЕГО:</t>
  </si>
  <si>
    <t>Исполнено</t>
  </si>
  <si>
    <t>Уточненный план</t>
  </si>
  <si>
    <t>% исполнения</t>
  </si>
  <si>
    <t>6</t>
  </si>
  <si>
    <t>7=6/4</t>
  </si>
  <si>
    <t>8=6-4</t>
  </si>
  <si>
    <t>Исполнение в 2017 году приложения 13 к областному закону  "Об областном бюджете Ленинградской области на 2017 год 
и на плановый период 2018 и 2019 годов" 
"Распределение бюджетных ассигнований по разделам и подразделам классификации расходов бюджетов на 2017 год"</t>
  </si>
  <si>
    <t>Таблица  7</t>
  </si>
  <si>
    <t>Утверждено областным законом об областном бюджете на 2017 год
(в редакции
№ 67-оз от 31.10.2017.)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</si>
</sst>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5"/>
  <sheetViews>
    <sheetView showGridLines="0" tabSelected="1" zoomScale="120" zoomScaleNormal="120" workbookViewId="0">
      <selection activeCell="H4" sqref="H4:H5"/>
    </sheetView>
  </sheetViews>
  <sheetFormatPr defaultColWidth="9.109375" defaultRowHeight="13.2" outlineLevelRow="1" x14ac:dyDescent="0.25"/>
  <cols>
    <col min="1" max="1" width="20.88671875" style="1" customWidth="1"/>
    <col min="2" max="2" width="48" style="1" bestFit="1" customWidth="1"/>
    <col min="3" max="3" width="16.44140625" style="1" customWidth="1"/>
    <col min="4" max="6" width="12.44140625" style="1" customWidth="1"/>
    <col min="7" max="7" width="11" style="1" customWidth="1"/>
    <col min="8" max="8" width="13.33203125" style="21" customWidth="1"/>
    <col min="9" max="16384" width="9.109375" style="1"/>
  </cols>
  <sheetData>
    <row r="1" spans="1:8" ht="14.25" customHeight="1" x14ac:dyDescent="0.25">
      <c r="D1" s="24" t="s">
        <v>171</v>
      </c>
      <c r="E1" s="24"/>
      <c r="F1" s="24"/>
      <c r="G1" s="24"/>
      <c r="H1" s="24"/>
    </row>
    <row r="2" spans="1:8" ht="51" customHeight="1" x14ac:dyDescent="0.25">
      <c r="A2" s="27" t="s">
        <v>170</v>
      </c>
      <c r="B2" s="27"/>
      <c r="C2" s="27"/>
      <c r="D2" s="27"/>
      <c r="E2" s="27"/>
      <c r="F2" s="27"/>
      <c r="G2" s="27"/>
      <c r="H2" s="27"/>
    </row>
    <row r="3" spans="1:8" x14ac:dyDescent="0.25">
      <c r="B3" s="2"/>
      <c r="C3" s="2"/>
      <c r="D3" s="3"/>
      <c r="E3" s="3"/>
      <c r="F3" s="3"/>
      <c r="G3" s="3"/>
      <c r="H3" s="20" t="s">
        <v>0</v>
      </c>
    </row>
    <row r="4" spans="1:8" s="7" customFormat="1" ht="18" customHeight="1" x14ac:dyDescent="0.25">
      <c r="A4" s="28" t="s">
        <v>161</v>
      </c>
      <c r="B4" s="29" t="s">
        <v>162</v>
      </c>
      <c r="C4" s="30" t="s">
        <v>172</v>
      </c>
      <c r="D4" s="25" t="s">
        <v>165</v>
      </c>
      <c r="E4" s="25" t="s">
        <v>148</v>
      </c>
      <c r="F4" s="25" t="s">
        <v>164</v>
      </c>
      <c r="G4" s="25" t="s">
        <v>166</v>
      </c>
      <c r="H4" s="25" t="s">
        <v>148</v>
      </c>
    </row>
    <row r="5" spans="1:8" s="7" customFormat="1" ht="68.400000000000006" customHeight="1" x14ac:dyDescent="0.25">
      <c r="A5" s="28"/>
      <c r="B5" s="29"/>
      <c r="C5" s="31"/>
      <c r="D5" s="26"/>
      <c r="E5" s="26"/>
      <c r="F5" s="26"/>
      <c r="G5" s="26"/>
      <c r="H5" s="26"/>
    </row>
    <row r="6" spans="1:8" s="7" customFormat="1" x14ac:dyDescent="0.25">
      <c r="A6" s="16" t="s">
        <v>146</v>
      </c>
      <c r="B6" s="16" t="s">
        <v>147</v>
      </c>
      <c r="C6" s="15">
        <v>3</v>
      </c>
      <c r="D6" s="8">
        <v>4</v>
      </c>
      <c r="E6" s="22" t="s">
        <v>149</v>
      </c>
      <c r="F6" s="22" t="s">
        <v>167</v>
      </c>
      <c r="G6" s="22" t="s">
        <v>168</v>
      </c>
      <c r="H6" s="22" t="s">
        <v>169</v>
      </c>
    </row>
    <row r="7" spans="1:8" s="6" customFormat="1" x14ac:dyDescent="0.25">
      <c r="A7" s="13"/>
      <c r="B7" s="17" t="s">
        <v>163</v>
      </c>
      <c r="C7" s="14">
        <f>C8+C19+C21+C25+C36+C42+C46+C55+C59+C67+C73+C77+C80+C82</f>
        <v>117283840.50000001</v>
      </c>
      <c r="D7" s="14">
        <f>D8+D19+D21+D25+D36+D42+D46+D55+D59+D67+D73+D77+D80+D82</f>
        <v>117312709.09999999</v>
      </c>
      <c r="E7" s="14">
        <f>E8+E19+E21+E25+E36+E42+E46+E55+E59+E67+E73+E77+E80+E82</f>
        <v>28868.599999997561</v>
      </c>
      <c r="F7" s="14">
        <f>F8+F19+F21+F25+F36+F42+F46+F55+F59+F67+F73+F77+F80+F82</f>
        <v>113159528.8</v>
      </c>
      <c r="G7" s="23">
        <f t="shared" ref="G7:G38" si="0">F7/D7*100</f>
        <v>96.459735409861068</v>
      </c>
      <c r="H7" s="14">
        <f>H8+H19+H21+H25+H36+H42+H46+H55+H59+H67+H73+H77+H80+H82</f>
        <v>-4153180.299999998</v>
      </c>
    </row>
    <row r="8" spans="1:8" s="6" customFormat="1" x14ac:dyDescent="0.25">
      <c r="A8" s="4" t="s">
        <v>1</v>
      </c>
      <c r="B8" s="18" t="s">
        <v>2</v>
      </c>
      <c r="C8" s="9">
        <f>SUM(C9:C18)</f>
        <v>7135813.3000000007</v>
      </c>
      <c r="D8" s="9">
        <f t="shared" ref="D8:H8" si="1">SUM(D9:D18)</f>
        <v>6886616</v>
      </c>
      <c r="E8" s="9">
        <f t="shared" si="1"/>
        <v>-249197.30000000028</v>
      </c>
      <c r="F8" s="9">
        <f>SUM(F9:F18)</f>
        <v>6512428.7000000002</v>
      </c>
      <c r="G8" s="9">
        <f t="shared" si="0"/>
        <v>94.566456152049142</v>
      </c>
      <c r="H8" s="9">
        <f t="shared" si="1"/>
        <v>-374187.29999999946</v>
      </c>
    </row>
    <row r="9" spans="1:8" ht="26.4" outlineLevel="1" x14ac:dyDescent="0.25">
      <c r="A9" s="5" t="s">
        <v>3</v>
      </c>
      <c r="B9" s="19" t="s">
        <v>4</v>
      </c>
      <c r="C9" s="11">
        <v>5017.1000000000004</v>
      </c>
      <c r="D9" s="11">
        <v>4917.1000000000004</v>
      </c>
      <c r="E9" s="11">
        <f>D9-C9</f>
        <v>-100</v>
      </c>
      <c r="F9" s="11">
        <v>4654.1000000000004</v>
      </c>
      <c r="G9" s="11">
        <f t="shared" si="0"/>
        <v>94.651318866811735</v>
      </c>
      <c r="H9" s="12">
        <f t="shared" ref="H9:H18" si="2">F9-D9</f>
        <v>-263</v>
      </c>
    </row>
    <row r="10" spans="1:8" ht="39.6" outlineLevel="1" x14ac:dyDescent="0.25">
      <c r="A10" s="5" t="s">
        <v>5</v>
      </c>
      <c r="B10" s="19" t="s">
        <v>6</v>
      </c>
      <c r="C10" s="11">
        <v>496721.1</v>
      </c>
      <c r="D10" s="11">
        <v>500206.4</v>
      </c>
      <c r="E10" s="11">
        <f t="shared" ref="E10:E72" si="3">D10-C10</f>
        <v>3485.3000000000466</v>
      </c>
      <c r="F10" s="11">
        <v>467009</v>
      </c>
      <c r="G10" s="11">
        <f t="shared" si="0"/>
        <v>93.363259646417944</v>
      </c>
      <c r="H10" s="12">
        <f t="shared" si="2"/>
        <v>-33197.400000000023</v>
      </c>
    </row>
    <row r="11" spans="1:8" ht="49.5" customHeight="1" outlineLevel="1" x14ac:dyDescent="0.25">
      <c r="A11" s="5" t="s">
        <v>7</v>
      </c>
      <c r="B11" s="19" t="s">
        <v>8</v>
      </c>
      <c r="C11" s="11">
        <v>2572217.7000000002</v>
      </c>
      <c r="D11" s="11">
        <v>2572093.7999999998</v>
      </c>
      <c r="E11" s="11">
        <f t="shared" si="3"/>
        <v>-123.90000000037253</v>
      </c>
      <c r="F11" s="11">
        <v>2553512.1</v>
      </c>
      <c r="G11" s="11">
        <f t="shared" si="0"/>
        <v>99.277565227209067</v>
      </c>
      <c r="H11" s="12">
        <f t="shared" si="2"/>
        <v>-18581.699999999721</v>
      </c>
    </row>
    <row r="12" spans="1:8" outlineLevel="1" x14ac:dyDescent="0.25">
      <c r="A12" s="5" t="s">
        <v>9</v>
      </c>
      <c r="B12" s="19" t="s">
        <v>10</v>
      </c>
      <c r="C12" s="11">
        <v>297878.8</v>
      </c>
      <c r="D12" s="11">
        <v>300506.2</v>
      </c>
      <c r="E12" s="11">
        <f t="shared" si="3"/>
        <v>2627.4000000000233</v>
      </c>
      <c r="F12" s="11">
        <v>298570.40000000002</v>
      </c>
      <c r="G12" s="11">
        <f t="shared" si="0"/>
        <v>99.355820279248817</v>
      </c>
      <c r="H12" s="12">
        <f t="shared" si="2"/>
        <v>-1935.7999999999884</v>
      </c>
    </row>
    <row r="13" spans="1:8" ht="40.5" customHeight="1" outlineLevel="1" x14ac:dyDescent="0.25">
      <c r="A13" s="5" t="s">
        <v>11</v>
      </c>
      <c r="B13" s="19" t="s">
        <v>12</v>
      </c>
      <c r="C13" s="11">
        <v>76181.5</v>
      </c>
      <c r="D13" s="11">
        <v>76181.5</v>
      </c>
      <c r="E13" s="11">
        <f t="shared" si="3"/>
        <v>0</v>
      </c>
      <c r="F13" s="11">
        <v>73459.3</v>
      </c>
      <c r="G13" s="11">
        <f t="shared" si="0"/>
        <v>96.426691519594655</v>
      </c>
      <c r="H13" s="12">
        <f t="shared" si="2"/>
        <v>-2722.1999999999971</v>
      </c>
    </row>
    <row r="14" spans="1:8" outlineLevel="1" x14ac:dyDescent="0.25">
      <c r="A14" s="5" t="s">
        <v>13</v>
      </c>
      <c r="B14" s="19" t="s">
        <v>14</v>
      </c>
      <c r="C14" s="11">
        <v>82619.199999999997</v>
      </c>
      <c r="D14" s="11">
        <v>83161.399999999994</v>
      </c>
      <c r="E14" s="11">
        <f t="shared" si="3"/>
        <v>542.19999999999709</v>
      </c>
      <c r="F14" s="11">
        <v>82614.899999999994</v>
      </c>
      <c r="G14" s="11">
        <f t="shared" si="0"/>
        <v>99.342844156062796</v>
      </c>
      <c r="H14" s="12">
        <f t="shared" si="2"/>
        <v>-546.5</v>
      </c>
    </row>
    <row r="15" spans="1:8" ht="26.4" outlineLevel="1" x14ac:dyDescent="0.25">
      <c r="A15" s="5" t="s">
        <v>150</v>
      </c>
      <c r="B15" s="19" t="s">
        <v>151</v>
      </c>
      <c r="C15" s="11">
        <v>140</v>
      </c>
      <c r="D15" s="11">
        <v>140</v>
      </c>
      <c r="E15" s="11">
        <f t="shared" si="3"/>
        <v>0</v>
      </c>
      <c r="F15" s="11">
        <v>137.69999999999999</v>
      </c>
      <c r="G15" s="11">
        <f t="shared" si="0"/>
        <v>98.357142857142861</v>
      </c>
      <c r="H15" s="12">
        <f t="shared" si="2"/>
        <v>-2.3000000000000114</v>
      </c>
    </row>
    <row r="16" spans="1:8" outlineLevel="1" x14ac:dyDescent="0.25">
      <c r="A16" s="5" t="s">
        <v>15</v>
      </c>
      <c r="B16" s="19" t="s">
        <v>16</v>
      </c>
      <c r="C16" s="11">
        <v>550000</v>
      </c>
      <c r="D16" s="11">
        <v>251728.2</v>
      </c>
      <c r="E16" s="11">
        <f t="shared" si="3"/>
        <v>-298271.8</v>
      </c>
      <c r="F16" s="11">
        <v>0</v>
      </c>
      <c r="G16" s="11">
        <f t="shared" si="0"/>
        <v>0</v>
      </c>
      <c r="H16" s="12">
        <f t="shared" si="2"/>
        <v>-251728.2</v>
      </c>
    </row>
    <row r="17" spans="1:8" ht="26.4" outlineLevel="1" x14ac:dyDescent="0.25">
      <c r="A17" s="5" t="s">
        <v>17</v>
      </c>
      <c r="B17" s="19" t="s">
        <v>18</v>
      </c>
      <c r="C17" s="11">
        <v>28000</v>
      </c>
      <c r="D17" s="11">
        <v>27880</v>
      </c>
      <c r="E17" s="11">
        <f t="shared" si="3"/>
        <v>-120</v>
      </c>
      <c r="F17" s="11">
        <v>21380</v>
      </c>
      <c r="G17" s="11">
        <f t="shared" si="0"/>
        <v>76.685796269727405</v>
      </c>
      <c r="H17" s="12">
        <f t="shared" si="2"/>
        <v>-6500</v>
      </c>
    </row>
    <row r="18" spans="1:8" outlineLevel="1" x14ac:dyDescent="0.25">
      <c r="A18" s="10" t="s">
        <v>19</v>
      </c>
      <c r="B18" s="19" t="s">
        <v>20</v>
      </c>
      <c r="C18" s="11">
        <v>3027037.9</v>
      </c>
      <c r="D18" s="11">
        <v>3069801.4</v>
      </c>
      <c r="E18" s="11">
        <f t="shared" si="3"/>
        <v>42763.5</v>
      </c>
      <c r="F18" s="11">
        <v>3011091.2</v>
      </c>
      <c r="G18" s="11">
        <f t="shared" si="0"/>
        <v>98.08749191397203</v>
      </c>
      <c r="H18" s="12">
        <f t="shared" si="2"/>
        <v>-58710.199999999721</v>
      </c>
    </row>
    <row r="19" spans="1:8" s="6" customFormat="1" x14ac:dyDescent="0.25">
      <c r="A19" s="4" t="s">
        <v>21</v>
      </c>
      <c r="B19" s="18" t="s">
        <v>22</v>
      </c>
      <c r="C19" s="9">
        <f>C20</f>
        <v>62127.199999999997</v>
      </c>
      <c r="D19" s="9">
        <f t="shared" ref="D19:H19" si="4">D20</f>
        <v>62127.199999999997</v>
      </c>
      <c r="E19" s="9">
        <f t="shared" si="4"/>
        <v>0</v>
      </c>
      <c r="F19" s="9">
        <f t="shared" si="4"/>
        <v>62127.199999999997</v>
      </c>
      <c r="G19" s="9">
        <f t="shared" si="0"/>
        <v>100</v>
      </c>
      <c r="H19" s="9">
        <f t="shared" si="4"/>
        <v>0</v>
      </c>
    </row>
    <row r="20" spans="1:8" outlineLevel="1" x14ac:dyDescent="0.25">
      <c r="A20" s="5" t="s">
        <v>23</v>
      </c>
      <c r="B20" s="19" t="s">
        <v>24</v>
      </c>
      <c r="C20" s="11">
        <v>62127.199999999997</v>
      </c>
      <c r="D20" s="11">
        <v>62127.199999999997</v>
      </c>
      <c r="E20" s="11">
        <f t="shared" si="3"/>
        <v>0</v>
      </c>
      <c r="F20" s="11">
        <v>62127.199999999997</v>
      </c>
      <c r="G20" s="11">
        <f t="shared" si="0"/>
        <v>100</v>
      </c>
      <c r="H20" s="12">
        <f>F20-D20</f>
        <v>0</v>
      </c>
    </row>
    <row r="21" spans="1:8" s="6" customFormat="1" ht="25.5" customHeight="1" x14ac:dyDescent="0.25">
      <c r="A21" s="4" t="s">
        <v>25</v>
      </c>
      <c r="B21" s="18" t="s">
        <v>26</v>
      </c>
      <c r="C21" s="9">
        <f>SUM(C22:C24)</f>
        <v>1896939.9</v>
      </c>
      <c r="D21" s="9">
        <f t="shared" ref="D21:H21" si="5">SUM(D22:D24)</f>
        <v>1902161.9</v>
      </c>
      <c r="E21" s="9">
        <f t="shared" si="5"/>
        <v>5222.0000000000582</v>
      </c>
      <c r="F21" s="9">
        <f t="shared" si="5"/>
        <v>1867499.2000000002</v>
      </c>
      <c r="G21" s="9">
        <f t="shared" si="0"/>
        <v>98.177720834383251</v>
      </c>
      <c r="H21" s="9">
        <f t="shared" si="5"/>
        <v>-34662.699999999953</v>
      </c>
    </row>
    <row r="22" spans="1:8" ht="39.75" customHeight="1" outlineLevel="1" x14ac:dyDescent="0.25">
      <c r="A22" s="5" t="s">
        <v>27</v>
      </c>
      <c r="B22" s="19" t="s">
        <v>152</v>
      </c>
      <c r="C22" s="11">
        <v>381695.8</v>
      </c>
      <c r="D22" s="11">
        <v>386502.9</v>
      </c>
      <c r="E22" s="11">
        <f t="shared" si="3"/>
        <v>4807.1000000000349</v>
      </c>
      <c r="F22" s="11">
        <v>361270.5</v>
      </c>
      <c r="G22" s="11">
        <f t="shared" si="0"/>
        <v>93.471614313890001</v>
      </c>
      <c r="H22" s="12">
        <f>F22-D22</f>
        <v>-25232.400000000023</v>
      </c>
    </row>
    <row r="23" spans="1:8" outlineLevel="1" x14ac:dyDescent="0.25">
      <c r="A23" s="5" t="s">
        <v>28</v>
      </c>
      <c r="B23" s="19" t="s">
        <v>29</v>
      </c>
      <c r="C23" s="11">
        <v>1226427.5</v>
      </c>
      <c r="D23" s="11">
        <v>1226427.5</v>
      </c>
      <c r="E23" s="11">
        <f t="shared" si="3"/>
        <v>0</v>
      </c>
      <c r="F23" s="11">
        <v>1219430.8</v>
      </c>
      <c r="G23" s="11">
        <f t="shared" si="0"/>
        <v>99.429505616923947</v>
      </c>
      <c r="H23" s="12">
        <f>F23-D23</f>
        <v>-6996.6999999999534</v>
      </c>
    </row>
    <row r="24" spans="1:8" ht="31.5" customHeight="1" outlineLevel="1" x14ac:dyDescent="0.25">
      <c r="A24" s="10" t="s">
        <v>30</v>
      </c>
      <c r="B24" s="19" t="s">
        <v>31</v>
      </c>
      <c r="C24" s="11">
        <v>288816.59999999998</v>
      </c>
      <c r="D24" s="11">
        <v>289231.5</v>
      </c>
      <c r="E24" s="11">
        <f t="shared" si="3"/>
        <v>414.90000000002328</v>
      </c>
      <c r="F24" s="11">
        <v>286797.90000000002</v>
      </c>
      <c r="G24" s="11">
        <f t="shared" si="0"/>
        <v>99.158597870563909</v>
      </c>
      <c r="H24" s="12">
        <f>F24-D24</f>
        <v>-2433.5999999999767</v>
      </c>
    </row>
    <row r="25" spans="1:8" s="6" customFormat="1" x14ac:dyDescent="0.25">
      <c r="A25" s="4" t="s">
        <v>32</v>
      </c>
      <c r="B25" s="18" t="s">
        <v>33</v>
      </c>
      <c r="C25" s="9">
        <f>SUM(C26:C35)</f>
        <v>20623252.899999999</v>
      </c>
      <c r="D25" s="9">
        <f t="shared" ref="D25:H25" si="6">SUM(D26:D35)</f>
        <v>20658060.399999999</v>
      </c>
      <c r="E25" s="9">
        <f t="shared" si="6"/>
        <v>34807.500000000742</v>
      </c>
      <c r="F25" s="9">
        <f>SUM(F26:F35)</f>
        <v>19759881.599999998</v>
      </c>
      <c r="G25" s="9">
        <f t="shared" si="0"/>
        <v>95.652162968794499</v>
      </c>
      <c r="H25" s="9">
        <f t="shared" si="6"/>
        <v>-898178.80000000086</v>
      </c>
    </row>
    <row r="26" spans="1:8" outlineLevel="1" x14ac:dyDescent="0.25">
      <c r="A26" s="5" t="s">
        <v>34</v>
      </c>
      <c r="B26" s="19" t="s">
        <v>35</v>
      </c>
      <c r="C26" s="11">
        <v>55667.5</v>
      </c>
      <c r="D26" s="11">
        <v>55667.5</v>
      </c>
      <c r="E26" s="11">
        <f t="shared" si="3"/>
        <v>0</v>
      </c>
      <c r="F26" s="11">
        <v>55667.199999999997</v>
      </c>
      <c r="G26" s="11">
        <f t="shared" si="0"/>
        <v>99.999461085911875</v>
      </c>
      <c r="H26" s="12">
        <f t="shared" ref="H26:H35" si="7">F26-D26</f>
        <v>-0.30000000000291038</v>
      </c>
    </row>
    <row r="27" spans="1:8" outlineLevel="1" x14ac:dyDescent="0.25">
      <c r="A27" s="5" t="s">
        <v>36</v>
      </c>
      <c r="B27" s="19" t="s">
        <v>37</v>
      </c>
      <c r="C27" s="11">
        <v>8790</v>
      </c>
      <c r="D27" s="11">
        <v>8790</v>
      </c>
      <c r="E27" s="11">
        <f t="shared" si="3"/>
        <v>0</v>
      </c>
      <c r="F27" s="11">
        <v>8790</v>
      </c>
      <c r="G27" s="11">
        <f t="shared" si="0"/>
        <v>100</v>
      </c>
      <c r="H27" s="12">
        <f t="shared" si="7"/>
        <v>0</v>
      </c>
    </row>
    <row r="28" spans="1:8" outlineLevel="1" x14ac:dyDescent="0.25">
      <c r="A28" s="5" t="s">
        <v>38</v>
      </c>
      <c r="B28" s="19" t="s">
        <v>39</v>
      </c>
      <c r="C28" s="11">
        <v>4859791.0999999996</v>
      </c>
      <c r="D28" s="11">
        <v>4748854</v>
      </c>
      <c r="E28" s="11">
        <f t="shared" si="3"/>
        <v>-110937.09999999963</v>
      </c>
      <c r="F28" s="11">
        <v>4742185.5999999996</v>
      </c>
      <c r="G28" s="11">
        <f t="shared" si="0"/>
        <v>99.859578753105481</v>
      </c>
      <c r="H28" s="12">
        <f t="shared" si="7"/>
        <v>-6668.4000000003725</v>
      </c>
    </row>
    <row r="29" spans="1:8" outlineLevel="1" x14ac:dyDescent="0.25">
      <c r="A29" s="5" t="s">
        <v>40</v>
      </c>
      <c r="B29" s="19" t="s">
        <v>41</v>
      </c>
      <c r="C29" s="11">
        <v>67104.100000000006</v>
      </c>
      <c r="D29" s="11">
        <v>67104.100000000006</v>
      </c>
      <c r="E29" s="11">
        <f t="shared" si="3"/>
        <v>0</v>
      </c>
      <c r="F29" s="11">
        <v>63229.5</v>
      </c>
      <c r="G29" s="11">
        <f t="shared" si="0"/>
        <v>94.225986191603781</v>
      </c>
      <c r="H29" s="12">
        <f t="shared" si="7"/>
        <v>-3874.6000000000058</v>
      </c>
    </row>
    <row r="30" spans="1:8" outlineLevel="1" x14ac:dyDescent="0.25">
      <c r="A30" s="5" t="s">
        <v>42</v>
      </c>
      <c r="B30" s="19" t="s">
        <v>43</v>
      </c>
      <c r="C30" s="11">
        <v>1226255.7</v>
      </c>
      <c r="D30" s="11">
        <v>1226227.3</v>
      </c>
      <c r="E30" s="11">
        <f t="shared" si="3"/>
        <v>-28.399999999906868</v>
      </c>
      <c r="F30" s="11">
        <v>1197669.3999999999</v>
      </c>
      <c r="G30" s="11">
        <f t="shared" si="0"/>
        <v>97.671076153662526</v>
      </c>
      <c r="H30" s="12">
        <f t="shared" si="7"/>
        <v>-28557.90000000014</v>
      </c>
    </row>
    <row r="31" spans="1:8" outlineLevel="1" x14ac:dyDescent="0.25">
      <c r="A31" s="5" t="s">
        <v>44</v>
      </c>
      <c r="B31" s="19" t="s">
        <v>45</v>
      </c>
      <c r="C31" s="11">
        <v>112740.7</v>
      </c>
      <c r="D31" s="11">
        <v>112740.7</v>
      </c>
      <c r="E31" s="11">
        <f t="shared" si="3"/>
        <v>0</v>
      </c>
      <c r="F31" s="11">
        <v>112064.6</v>
      </c>
      <c r="G31" s="11">
        <f t="shared" si="0"/>
        <v>99.400305302344236</v>
      </c>
      <c r="H31" s="12">
        <f t="shared" si="7"/>
        <v>-676.09999999999127</v>
      </c>
    </row>
    <row r="32" spans="1:8" outlineLevel="1" x14ac:dyDescent="0.25">
      <c r="A32" s="5" t="s">
        <v>46</v>
      </c>
      <c r="B32" s="19" t="s">
        <v>47</v>
      </c>
      <c r="C32" s="11">
        <v>9322587.6999999993</v>
      </c>
      <c r="D32" s="11">
        <v>9469387.6999999993</v>
      </c>
      <c r="E32" s="11">
        <f t="shared" si="3"/>
        <v>146800</v>
      </c>
      <c r="F32" s="11">
        <v>8677098.1999999993</v>
      </c>
      <c r="G32" s="11">
        <f t="shared" si="0"/>
        <v>91.633149628037728</v>
      </c>
      <c r="H32" s="12">
        <f t="shared" si="7"/>
        <v>-792289.5</v>
      </c>
    </row>
    <row r="33" spans="1:8" outlineLevel="1" x14ac:dyDescent="0.25">
      <c r="A33" s="5" t="s">
        <v>48</v>
      </c>
      <c r="B33" s="19" t="s">
        <v>49</v>
      </c>
      <c r="C33" s="11">
        <v>1030637.9</v>
      </c>
      <c r="D33" s="11">
        <v>1030637.9</v>
      </c>
      <c r="E33" s="11">
        <f t="shared" si="3"/>
        <v>0</v>
      </c>
      <c r="F33" s="11">
        <v>998269.7</v>
      </c>
      <c r="G33" s="11">
        <f t="shared" si="0"/>
        <v>96.859401347456753</v>
      </c>
      <c r="H33" s="12">
        <f t="shared" si="7"/>
        <v>-32368.20000000007</v>
      </c>
    </row>
    <row r="34" spans="1:8" ht="26.4" outlineLevel="1" x14ac:dyDescent="0.25">
      <c r="A34" s="5" t="s">
        <v>50</v>
      </c>
      <c r="B34" s="19" t="s">
        <v>51</v>
      </c>
      <c r="C34" s="11">
        <v>7493.3</v>
      </c>
      <c r="D34" s="11">
        <v>6500</v>
      </c>
      <c r="E34" s="11">
        <f t="shared" si="3"/>
        <v>-993.30000000000018</v>
      </c>
      <c r="F34" s="11">
        <v>6500</v>
      </c>
      <c r="G34" s="11">
        <f t="shared" si="0"/>
        <v>100</v>
      </c>
      <c r="H34" s="12">
        <f t="shared" si="7"/>
        <v>0</v>
      </c>
    </row>
    <row r="35" spans="1:8" outlineLevel="1" x14ac:dyDescent="0.25">
      <c r="A35" s="5" t="s">
        <v>52</v>
      </c>
      <c r="B35" s="19" t="s">
        <v>53</v>
      </c>
      <c r="C35" s="11">
        <v>3932184.9</v>
      </c>
      <c r="D35" s="11">
        <v>3932151.2</v>
      </c>
      <c r="E35" s="11">
        <f t="shared" si="3"/>
        <v>-33.699999999720603</v>
      </c>
      <c r="F35" s="11">
        <v>3898407.4</v>
      </c>
      <c r="G35" s="11">
        <f t="shared" si="0"/>
        <v>99.14184886888377</v>
      </c>
      <c r="H35" s="12">
        <f t="shared" si="7"/>
        <v>-33743.800000000279</v>
      </c>
    </row>
    <row r="36" spans="1:8" s="6" customFormat="1" x14ac:dyDescent="0.25">
      <c r="A36" s="4" t="s">
        <v>54</v>
      </c>
      <c r="B36" s="18" t="s">
        <v>55</v>
      </c>
      <c r="C36" s="9">
        <f>SUM(C37:C41)</f>
        <v>10217113.100000001</v>
      </c>
      <c r="D36" s="9">
        <f t="shared" ref="D36:H36" si="8">SUM(D37:D41)</f>
        <v>10217313.100000001</v>
      </c>
      <c r="E36" s="9">
        <f t="shared" si="8"/>
        <v>200</v>
      </c>
      <c r="F36" s="9">
        <f t="shared" si="8"/>
        <v>9327739.1000000015</v>
      </c>
      <c r="G36" s="9">
        <f t="shared" si="0"/>
        <v>91.293464423635996</v>
      </c>
      <c r="H36" s="9">
        <f t="shared" si="8"/>
        <v>-889574.00000000023</v>
      </c>
    </row>
    <row r="37" spans="1:8" outlineLevel="1" x14ac:dyDescent="0.25">
      <c r="A37" s="5" t="s">
        <v>56</v>
      </c>
      <c r="B37" s="19" t="s">
        <v>57</v>
      </c>
      <c r="C37" s="11">
        <v>767572.8</v>
      </c>
      <c r="D37" s="11">
        <v>767572.8</v>
      </c>
      <c r="E37" s="11">
        <f t="shared" si="3"/>
        <v>0</v>
      </c>
      <c r="F37" s="11">
        <v>746346.7</v>
      </c>
      <c r="G37" s="11">
        <f t="shared" si="0"/>
        <v>97.23464666804243</v>
      </c>
      <c r="H37" s="12">
        <f>F37-D37</f>
        <v>-21226.100000000093</v>
      </c>
    </row>
    <row r="38" spans="1:8" outlineLevel="1" x14ac:dyDescent="0.25">
      <c r="A38" s="5" t="s">
        <v>58</v>
      </c>
      <c r="B38" s="19" t="s">
        <v>59</v>
      </c>
      <c r="C38" s="11">
        <v>8068574.9000000004</v>
      </c>
      <c r="D38" s="11">
        <v>8068574.9000000004</v>
      </c>
      <c r="E38" s="11">
        <f t="shared" si="3"/>
        <v>0</v>
      </c>
      <c r="F38" s="11">
        <v>7201127.2000000002</v>
      </c>
      <c r="G38" s="11">
        <f t="shared" si="0"/>
        <v>89.249059335124969</v>
      </c>
      <c r="H38" s="12">
        <f>F38-D38</f>
        <v>-867447.70000000019</v>
      </c>
    </row>
    <row r="39" spans="1:8" outlineLevel="1" x14ac:dyDescent="0.25">
      <c r="A39" s="10" t="s">
        <v>60</v>
      </c>
      <c r="B39" s="19" t="s">
        <v>61</v>
      </c>
      <c r="C39" s="11">
        <v>1115628</v>
      </c>
      <c r="D39" s="11">
        <v>1115628</v>
      </c>
      <c r="E39" s="11">
        <f t="shared" si="3"/>
        <v>0</v>
      </c>
      <c r="F39" s="11">
        <v>1115016.8</v>
      </c>
      <c r="G39" s="11">
        <f t="shared" ref="G39:G70" si="9">F39/D39*100</f>
        <v>99.945214713148118</v>
      </c>
      <c r="H39" s="12">
        <f>F39-D39</f>
        <v>-611.19999999995343</v>
      </c>
    </row>
    <row r="40" spans="1:8" ht="26.4" outlineLevel="1" x14ac:dyDescent="0.25">
      <c r="A40" s="10" t="s">
        <v>153</v>
      </c>
      <c r="B40" s="19" t="s">
        <v>154</v>
      </c>
      <c r="C40" s="11">
        <v>1475.9</v>
      </c>
      <c r="D40" s="11">
        <v>1475.9</v>
      </c>
      <c r="E40" s="11">
        <f t="shared" si="3"/>
        <v>0</v>
      </c>
      <c r="F40" s="11">
        <v>1475.9</v>
      </c>
      <c r="G40" s="11">
        <f t="shared" si="9"/>
        <v>100</v>
      </c>
      <c r="H40" s="12">
        <f>F40-D40</f>
        <v>0</v>
      </c>
    </row>
    <row r="41" spans="1:8" ht="26.4" outlineLevel="1" x14ac:dyDescent="0.25">
      <c r="A41" s="5" t="s">
        <v>62</v>
      </c>
      <c r="B41" s="19" t="s">
        <v>63</v>
      </c>
      <c r="C41" s="11">
        <v>263861.5</v>
      </c>
      <c r="D41" s="11">
        <v>264061.5</v>
      </c>
      <c r="E41" s="11">
        <f t="shared" si="3"/>
        <v>200</v>
      </c>
      <c r="F41" s="11">
        <v>263772.5</v>
      </c>
      <c r="G41" s="11">
        <f t="shared" si="9"/>
        <v>99.890555798554502</v>
      </c>
      <c r="H41" s="12">
        <f>F41-D41</f>
        <v>-289</v>
      </c>
    </row>
    <row r="42" spans="1:8" s="6" customFormat="1" x14ac:dyDescent="0.25">
      <c r="A42" s="4" t="s">
        <v>64</v>
      </c>
      <c r="B42" s="18" t="s">
        <v>65</v>
      </c>
      <c r="C42" s="9">
        <f>SUM(C43:C45)</f>
        <v>259007.5</v>
      </c>
      <c r="D42" s="9">
        <f t="shared" ref="D42:H42" si="10">SUM(D43:D45)</f>
        <v>259007.5</v>
      </c>
      <c r="E42" s="9">
        <f t="shared" si="10"/>
        <v>0</v>
      </c>
      <c r="F42" s="9">
        <f t="shared" si="10"/>
        <v>254647.2</v>
      </c>
      <c r="G42" s="9">
        <f t="shared" si="9"/>
        <v>98.316535235466162</v>
      </c>
      <c r="H42" s="9">
        <f t="shared" si="10"/>
        <v>-4360.3000000000175</v>
      </c>
    </row>
    <row r="43" spans="1:8" ht="26.4" outlineLevel="1" x14ac:dyDescent="0.25">
      <c r="A43" s="5" t="s">
        <v>66</v>
      </c>
      <c r="B43" s="19" t="s">
        <v>67</v>
      </c>
      <c r="C43" s="11">
        <v>99641.3</v>
      </c>
      <c r="D43" s="11">
        <v>99641.3</v>
      </c>
      <c r="E43" s="11">
        <f t="shared" si="3"/>
        <v>0</v>
      </c>
      <c r="F43" s="11">
        <v>98626.2</v>
      </c>
      <c r="G43" s="11">
        <f t="shared" si="9"/>
        <v>98.981245728427865</v>
      </c>
      <c r="H43" s="12">
        <f>F43-D43</f>
        <v>-1015.1000000000058</v>
      </c>
    </row>
    <row r="44" spans="1:8" ht="26.4" outlineLevel="1" x14ac:dyDescent="0.25">
      <c r="A44" s="5" t="s">
        <v>155</v>
      </c>
      <c r="B44" s="19" t="s">
        <v>156</v>
      </c>
      <c r="C44" s="11">
        <v>4475</v>
      </c>
      <c r="D44" s="11">
        <v>4475</v>
      </c>
      <c r="E44" s="11">
        <f t="shared" si="3"/>
        <v>0</v>
      </c>
      <c r="F44" s="11">
        <v>4475</v>
      </c>
      <c r="G44" s="11">
        <f t="shared" si="9"/>
        <v>100</v>
      </c>
      <c r="H44" s="12">
        <f>F44-D44</f>
        <v>0</v>
      </c>
    </row>
    <row r="45" spans="1:8" outlineLevel="1" x14ac:dyDescent="0.25">
      <c r="A45" s="5" t="s">
        <v>68</v>
      </c>
      <c r="B45" s="19" t="s">
        <v>69</v>
      </c>
      <c r="C45" s="11">
        <v>154891.20000000001</v>
      </c>
      <c r="D45" s="11">
        <v>154891.20000000001</v>
      </c>
      <c r="E45" s="11">
        <f t="shared" si="3"/>
        <v>0</v>
      </c>
      <c r="F45" s="11">
        <v>151546</v>
      </c>
      <c r="G45" s="11">
        <f t="shared" si="9"/>
        <v>97.840290474862343</v>
      </c>
      <c r="H45" s="12">
        <f>F45-D45</f>
        <v>-3345.2000000000116</v>
      </c>
    </row>
    <row r="46" spans="1:8" s="6" customFormat="1" x14ac:dyDescent="0.25">
      <c r="A46" s="4" t="s">
        <v>70</v>
      </c>
      <c r="B46" s="18" t="s">
        <v>71</v>
      </c>
      <c r="C46" s="9">
        <f>SUM(C47:C54)</f>
        <v>28376772.900000006</v>
      </c>
      <c r="D46" s="9">
        <f>SUM(D47:D54)</f>
        <v>28336633.400000006</v>
      </c>
      <c r="E46" s="9">
        <f t="shared" ref="E46:F46" si="11">SUM(E47:E54)</f>
        <v>-40139.5</v>
      </c>
      <c r="F46" s="9">
        <f t="shared" si="11"/>
        <v>27617683.100000001</v>
      </c>
      <c r="G46" s="9">
        <f t="shared" si="9"/>
        <v>97.46282386530784</v>
      </c>
      <c r="H46" s="9">
        <f t="shared" ref="H46" si="12">SUM(H47:H54)</f>
        <v>-718950.29999999935</v>
      </c>
    </row>
    <row r="47" spans="1:8" outlineLevel="1" x14ac:dyDescent="0.25">
      <c r="A47" s="5" t="s">
        <v>72</v>
      </c>
      <c r="B47" s="19" t="s">
        <v>73</v>
      </c>
      <c r="C47" s="11">
        <v>9697845.6999999993</v>
      </c>
      <c r="D47" s="11">
        <v>9697845.6999999993</v>
      </c>
      <c r="E47" s="11">
        <f t="shared" si="3"/>
        <v>0</v>
      </c>
      <c r="F47" s="11">
        <v>9408983.6999999993</v>
      </c>
      <c r="G47" s="11">
        <f t="shared" si="9"/>
        <v>97.021379707041532</v>
      </c>
      <c r="H47" s="12">
        <f t="shared" ref="H47:H54" si="13">F47-D47</f>
        <v>-288862</v>
      </c>
    </row>
    <row r="48" spans="1:8" outlineLevel="1" x14ac:dyDescent="0.25">
      <c r="A48" s="5" t="s">
        <v>74</v>
      </c>
      <c r="B48" s="19" t="s">
        <v>75</v>
      </c>
      <c r="C48" s="11">
        <v>14216144.9</v>
      </c>
      <c r="D48" s="11">
        <v>14176005.4</v>
      </c>
      <c r="E48" s="11">
        <f t="shared" si="3"/>
        <v>-40139.5</v>
      </c>
      <c r="F48" s="11">
        <v>13760199.800000001</v>
      </c>
      <c r="G48" s="11">
        <f t="shared" si="9"/>
        <v>97.066835203096076</v>
      </c>
      <c r="H48" s="12">
        <f t="shared" si="13"/>
        <v>-415805.59999999963</v>
      </c>
    </row>
    <row r="49" spans="1:8" outlineLevel="1" x14ac:dyDescent="0.25">
      <c r="A49" s="5" t="s">
        <v>157</v>
      </c>
      <c r="B49" s="19" t="s">
        <v>158</v>
      </c>
      <c r="C49" s="11">
        <v>203059.5</v>
      </c>
      <c r="D49" s="11">
        <v>203059.5</v>
      </c>
      <c r="E49" s="11">
        <f t="shared" si="3"/>
        <v>0</v>
      </c>
      <c r="F49" s="11">
        <v>203059.5</v>
      </c>
      <c r="G49" s="11">
        <f t="shared" si="9"/>
        <v>100</v>
      </c>
      <c r="H49" s="12">
        <f t="shared" si="13"/>
        <v>0</v>
      </c>
    </row>
    <row r="50" spans="1:8" outlineLevel="1" x14ac:dyDescent="0.25">
      <c r="A50" s="5" t="s">
        <v>76</v>
      </c>
      <c r="B50" s="19" t="s">
        <v>77</v>
      </c>
      <c r="C50" s="11">
        <v>2508840.7999999998</v>
      </c>
      <c r="D50" s="11">
        <v>2508840.7999999998</v>
      </c>
      <c r="E50" s="11">
        <f t="shared" si="3"/>
        <v>0</v>
      </c>
      <c r="F50" s="11">
        <v>2508319.5</v>
      </c>
      <c r="G50" s="11">
        <f t="shared" si="9"/>
        <v>99.979221479497625</v>
      </c>
      <c r="H50" s="12">
        <f t="shared" si="13"/>
        <v>-521.29999999981374</v>
      </c>
    </row>
    <row r="51" spans="1:8" ht="26.4" outlineLevel="1" x14ac:dyDescent="0.25">
      <c r="A51" s="5" t="s">
        <v>78</v>
      </c>
      <c r="B51" s="19" t="s">
        <v>79</v>
      </c>
      <c r="C51" s="11">
        <v>242916.6</v>
      </c>
      <c r="D51" s="11">
        <v>242916.6</v>
      </c>
      <c r="E51" s="11">
        <f t="shared" si="3"/>
        <v>0</v>
      </c>
      <c r="F51" s="11">
        <v>242916.6</v>
      </c>
      <c r="G51" s="11">
        <f t="shared" si="9"/>
        <v>100</v>
      </c>
      <c r="H51" s="12">
        <f t="shared" si="13"/>
        <v>0</v>
      </c>
    </row>
    <row r="52" spans="1:8" ht="16.5" customHeight="1" outlineLevel="1" x14ac:dyDescent="0.25">
      <c r="A52" s="5" t="s">
        <v>80</v>
      </c>
      <c r="B52" s="19" t="s">
        <v>159</v>
      </c>
      <c r="C52" s="11">
        <v>809283.8</v>
      </c>
      <c r="D52" s="11">
        <v>809283.8</v>
      </c>
      <c r="E52" s="11">
        <f t="shared" si="3"/>
        <v>0</v>
      </c>
      <c r="F52" s="11">
        <v>803209.4</v>
      </c>
      <c r="G52" s="11">
        <f t="shared" si="9"/>
        <v>99.249410404607133</v>
      </c>
      <c r="H52" s="12">
        <f t="shared" si="13"/>
        <v>-6074.4000000000233</v>
      </c>
    </row>
    <row r="53" spans="1:8" outlineLevel="1" x14ac:dyDescent="0.25">
      <c r="A53" s="5" t="s">
        <v>81</v>
      </c>
      <c r="B53" s="19" t="s">
        <v>160</v>
      </c>
      <c r="C53" s="11">
        <v>533404.6</v>
      </c>
      <c r="D53" s="11">
        <v>533404.6</v>
      </c>
      <c r="E53" s="11">
        <f t="shared" si="3"/>
        <v>0</v>
      </c>
      <c r="F53" s="11">
        <v>526021.30000000005</v>
      </c>
      <c r="G53" s="11">
        <f t="shared" si="9"/>
        <v>98.615816211558752</v>
      </c>
      <c r="H53" s="12">
        <f t="shared" si="13"/>
        <v>-7383.2999999999302</v>
      </c>
    </row>
    <row r="54" spans="1:8" outlineLevel="1" x14ac:dyDescent="0.25">
      <c r="A54" s="5" t="s">
        <v>82</v>
      </c>
      <c r="B54" s="19" t="s">
        <v>83</v>
      </c>
      <c r="C54" s="11">
        <v>165277</v>
      </c>
      <c r="D54" s="11">
        <v>165277</v>
      </c>
      <c r="E54" s="11">
        <f t="shared" si="3"/>
        <v>0</v>
      </c>
      <c r="F54" s="11">
        <v>164973.29999999999</v>
      </c>
      <c r="G54" s="11">
        <f t="shared" si="9"/>
        <v>99.816247874779904</v>
      </c>
      <c r="H54" s="12">
        <f t="shared" si="13"/>
        <v>-303.70000000001164</v>
      </c>
    </row>
    <row r="55" spans="1:8" s="6" customFormat="1" x14ac:dyDescent="0.25">
      <c r="A55" s="4" t="s">
        <v>84</v>
      </c>
      <c r="B55" s="18" t="s">
        <v>85</v>
      </c>
      <c r="C55" s="9">
        <f>SUM(C56:C58)</f>
        <v>2993550.4000000004</v>
      </c>
      <c r="D55" s="9">
        <f t="shared" ref="D55:H55" si="14">SUM(D56:D58)</f>
        <v>2993973</v>
      </c>
      <c r="E55" s="9">
        <f t="shared" si="14"/>
        <v>422.59999999962747</v>
      </c>
      <c r="F55" s="9">
        <f t="shared" si="14"/>
        <v>2708716.1</v>
      </c>
      <c r="G55" s="9">
        <f t="shared" si="9"/>
        <v>90.472295508342924</v>
      </c>
      <c r="H55" s="9">
        <f t="shared" si="14"/>
        <v>-285256.89999999962</v>
      </c>
    </row>
    <row r="56" spans="1:8" outlineLevel="1" x14ac:dyDescent="0.25">
      <c r="A56" s="5" t="s">
        <v>86</v>
      </c>
      <c r="B56" s="19" t="s">
        <v>87</v>
      </c>
      <c r="C56" s="11">
        <v>2972540.7</v>
      </c>
      <c r="D56" s="11">
        <v>2972963.3</v>
      </c>
      <c r="E56" s="11">
        <f t="shared" si="3"/>
        <v>422.59999999962747</v>
      </c>
      <c r="F56" s="11">
        <v>2688070.7</v>
      </c>
      <c r="G56" s="11">
        <f t="shared" si="9"/>
        <v>90.417217730202054</v>
      </c>
      <c r="H56" s="12">
        <f>F56-D56</f>
        <v>-284892.59999999963</v>
      </c>
    </row>
    <row r="57" spans="1:8" outlineLevel="1" x14ac:dyDescent="0.25">
      <c r="A57" s="5" t="s">
        <v>88</v>
      </c>
      <c r="B57" s="19" t="s">
        <v>89</v>
      </c>
      <c r="C57" s="11">
        <v>2500</v>
      </c>
      <c r="D57" s="11">
        <v>2500</v>
      </c>
      <c r="E57" s="11">
        <f t="shared" si="3"/>
        <v>0</v>
      </c>
      <c r="F57" s="11">
        <v>2500</v>
      </c>
      <c r="G57" s="11">
        <f t="shared" si="9"/>
        <v>100</v>
      </c>
      <c r="H57" s="12">
        <f>F57-D57</f>
        <v>0</v>
      </c>
    </row>
    <row r="58" spans="1:8" outlineLevel="1" x14ac:dyDescent="0.25">
      <c r="A58" s="10" t="s">
        <v>90</v>
      </c>
      <c r="B58" s="19" t="s">
        <v>91</v>
      </c>
      <c r="C58" s="11">
        <v>18509.7</v>
      </c>
      <c r="D58" s="11">
        <v>18509.7</v>
      </c>
      <c r="E58" s="11">
        <f t="shared" si="3"/>
        <v>0</v>
      </c>
      <c r="F58" s="11">
        <v>18145.400000000001</v>
      </c>
      <c r="G58" s="11">
        <f t="shared" si="9"/>
        <v>98.031842763523997</v>
      </c>
      <c r="H58" s="12">
        <f>F58-D58</f>
        <v>-364.29999999999927</v>
      </c>
    </row>
    <row r="59" spans="1:8" s="6" customFormat="1" x14ac:dyDescent="0.25">
      <c r="A59" s="4" t="s">
        <v>92</v>
      </c>
      <c r="B59" s="18" t="s">
        <v>93</v>
      </c>
      <c r="C59" s="9">
        <f>SUM(C60:C66)</f>
        <v>15113535.100000001</v>
      </c>
      <c r="D59" s="9">
        <f t="shared" ref="D59:H59" si="15">SUM(D60:D66)</f>
        <v>15149768.100000001</v>
      </c>
      <c r="E59" s="9">
        <f t="shared" si="15"/>
        <v>36232.999999999156</v>
      </c>
      <c r="F59" s="9">
        <f t="shared" si="15"/>
        <v>15063568.5</v>
      </c>
      <c r="G59" s="9">
        <f t="shared" si="9"/>
        <v>99.431017033191409</v>
      </c>
      <c r="H59" s="9">
        <f t="shared" si="15"/>
        <v>-86199.599999999991</v>
      </c>
    </row>
    <row r="60" spans="1:8" outlineLevel="1" x14ac:dyDescent="0.25">
      <c r="A60" s="5" t="s">
        <v>94</v>
      </c>
      <c r="B60" s="19" t="s">
        <v>95</v>
      </c>
      <c r="C60" s="11">
        <v>5219842.7</v>
      </c>
      <c r="D60" s="11">
        <v>5240443.0999999996</v>
      </c>
      <c r="E60" s="11">
        <f t="shared" si="3"/>
        <v>20600.399999999441</v>
      </c>
      <c r="F60" s="11">
        <v>5221001</v>
      </c>
      <c r="G60" s="11">
        <f t="shared" si="9"/>
        <v>99.62899892949892</v>
      </c>
      <c r="H60" s="12">
        <f t="shared" ref="H60:H66" si="16">F60-D60</f>
        <v>-19442.099999999627</v>
      </c>
    </row>
    <row r="61" spans="1:8" outlineLevel="1" x14ac:dyDescent="0.25">
      <c r="A61" s="5" t="s">
        <v>96</v>
      </c>
      <c r="B61" s="19" t="s">
        <v>97</v>
      </c>
      <c r="C61" s="11">
        <v>3717484.7</v>
      </c>
      <c r="D61" s="11">
        <v>3731548.4</v>
      </c>
      <c r="E61" s="11">
        <f t="shared" si="3"/>
        <v>14063.699999999721</v>
      </c>
      <c r="F61" s="11">
        <v>3671785.9</v>
      </c>
      <c r="G61" s="11">
        <f t="shared" si="9"/>
        <v>98.398453038958294</v>
      </c>
      <c r="H61" s="12">
        <f t="shared" si="16"/>
        <v>-59762.5</v>
      </c>
    </row>
    <row r="62" spans="1:8" outlineLevel="1" x14ac:dyDescent="0.25">
      <c r="A62" s="5" t="s">
        <v>98</v>
      </c>
      <c r="B62" s="19" t="s">
        <v>99</v>
      </c>
      <c r="C62" s="11">
        <v>32039</v>
      </c>
      <c r="D62" s="11">
        <v>32039</v>
      </c>
      <c r="E62" s="11">
        <f t="shared" si="3"/>
        <v>0</v>
      </c>
      <c r="F62" s="11">
        <v>31728.7</v>
      </c>
      <c r="G62" s="11">
        <f t="shared" si="9"/>
        <v>99.031492868067048</v>
      </c>
      <c r="H62" s="12">
        <f t="shared" si="16"/>
        <v>-310.29999999999927</v>
      </c>
    </row>
    <row r="63" spans="1:8" outlineLevel="1" x14ac:dyDescent="0.25">
      <c r="A63" s="5" t="s">
        <v>100</v>
      </c>
      <c r="B63" s="19" t="s">
        <v>101</v>
      </c>
      <c r="C63" s="11">
        <v>219832.5</v>
      </c>
      <c r="D63" s="11">
        <v>221348.4</v>
      </c>
      <c r="E63" s="11">
        <f t="shared" si="3"/>
        <v>1515.8999999999942</v>
      </c>
      <c r="F63" s="11">
        <v>220880.5</v>
      </c>
      <c r="G63" s="11">
        <f t="shared" si="9"/>
        <v>99.78861378713377</v>
      </c>
      <c r="H63" s="12">
        <f t="shared" si="16"/>
        <v>-467.89999999999418</v>
      </c>
    </row>
    <row r="64" spans="1:8" outlineLevel="1" x14ac:dyDescent="0.25">
      <c r="A64" s="5" t="s">
        <v>102</v>
      </c>
      <c r="B64" s="19" t="s">
        <v>103</v>
      </c>
      <c r="C64" s="11">
        <v>119356.6</v>
      </c>
      <c r="D64" s="11">
        <v>119356.6</v>
      </c>
      <c r="E64" s="11">
        <f t="shared" si="3"/>
        <v>0</v>
      </c>
      <c r="F64" s="11">
        <v>119311.4</v>
      </c>
      <c r="G64" s="11">
        <f t="shared" si="9"/>
        <v>99.962130288563841</v>
      </c>
      <c r="H64" s="12">
        <f t="shared" si="16"/>
        <v>-45.200000000011642</v>
      </c>
    </row>
    <row r="65" spans="1:8" ht="26.4" outlineLevel="1" x14ac:dyDescent="0.25">
      <c r="A65" s="5" t="s">
        <v>104</v>
      </c>
      <c r="B65" s="19" t="s">
        <v>105</v>
      </c>
      <c r="C65" s="11">
        <v>256696.9</v>
      </c>
      <c r="D65" s="11">
        <v>256696.9</v>
      </c>
      <c r="E65" s="11">
        <f t="shared" si="3"/>
        <v>0</v>
      </c>
      <c r="F65" s="11">
        <v>256003.7</v>
      </c>
      <c r="G65" s="11">
        <f t="shared" si="9"/>
        <v>99.729953887249906</v>
      </c>
      <c r="H65" s="12">
        <f t="shared" si="16"/>
        <v>-693.19999999998254</v>
      </c>
    </row>
    <row r="66" spans="1:8" outlineLevel="1" x14ac:dyDescent="0.25">
      <c r="A66" s="5" t="s">
        <v>106</v>
      </c>
      <c r="B66" s="19" t="s">
        <v>107</v>
      </c>
      <c r="C66" s="11">
        <v>5548282.7000000002</v>
      </c>
      <c r="D66" s="11">
        <v>5548335.7000000002</v>
      </c>
      <c r="E66" s="11">
        <f t="shared" si="3"/>
        <v>53</v>
      </c>
      <c r="F66" s="11">
        <v>5542857.2999999998</v>
      </c>
      <c r="G66" s="11">
        <f t="shared" si="9"/>
        <v>99.901260480687924</v>
      </c>
      <c r="H66" s="12">
        <f t="shared" si="16"/>
        <v>-5478.4000000003725</v>
      </c>
    </row>
    <row r="67" spans="1:8" s="6" customFormat="1" x14ac:dyDescent="0.25">
      <c r="A67" s="4" t="s">
        <v>108</v>
      </c>
      <c r="B67" s="18" t="s">
        <v>109</v>
      </c>
      <c r="C67" s="9">
        <f>SUM(C68:C72)</f>
        <v>24044104.900000002</v>
      </c>
      <c r="D67" s="9">
        <f>SUM(D68:D72)</f>
        <v>24079907.199999999</v>
      </c>
      <c r="E67" s="9">
        <f t="shared" ref="E67:F67" si="17">SUM(E68:E72)</f>
        <v>35802.299999998242</v>
      </c>
      <c r="F67" s="9">
        <f t="shared" si="17"/>
        <v>23726039</v>
      </c>
      <c r="G67" s="9">
        <f t="shared" si="9"/>
        <v>98.530442011005761</v>
      </c>
      <c r="H67" s="9">
        <f t="shared" ref="H67" si="18">SUM(H68:H72)</f>
        <v>-353868.19999999861</v>
      </c>
    </row>
    <row r="68" spans="1:8" outlineLevel="1" x14ac:dyDescent="0.25">
      <c r="A68" s="5" t="s">
        <v>110</v>
      </c>
      <c r="B68" s="19" t="s">
        <v>111</v>
      </c>
      <c r="C68" s="11">
        <v>349529.2</v>
      </c>
      <c r="D68" s="11">
        <v>350379.2</v>
      </c>
      <c r="E68" s="11">
        <f t="shared" si="3"/>
        <v>850</v>
      </c>
      <c r="F68" s="11">
        <v>350309.4</v>
      </c>
      <c r="G68" s="11">
        <f t="shared" si="9"/>
        <v>99.980078726134437</v>
      </c>
      <c r="H68" s="12">
        <f>F68-D68</f>
        <v>-69.799999999988358</v>
      </c>
    </row>
    <row r="69" spans="1:8" outlineLevel="1" x14ac:dyDescent="0.25">
      <c r="A69" s="5" t="s">
        <v>112</v>
      </c>
      <c r="B69" s="19" t="s">
        <v>113</v>
      </c>
      <c r="C69" s="11">
        <v>3617896.9</v>
      </c>
      <c r="D69" s="11">
        <v>3617896.9</v>
      </c>
      <c r="E69" s="11">
        <f t="shared" si="3"/>
        <v>0</v>
      </c>
      <c r="F69" s="11">
        <v>3581697.7</v>
      </c>
      <c r="G69" s="11">
        <f t="shared" si="9"/>
        <v>98.999440807724511</v>
      </c>
      <c r="H69" s="12">
        <f>F69-D69</f>
        <v>-36199.199999999721</v>
      </c>
    </row>
    <row r="70" spans="1:8" outlineLevel="1" x14ac:dyDescent="0.25">
      <c r="A70" s="5" t="s">
        <v>114</v>
      </c>
      <c r="B70" s="19" t="s">
        <v>115</v>
      </c>
      <c r="C70" s="11">
        <v>17013934.300000001</v>
      </c>
      <c r="D70" s="11">
        <v>17036278.699999999</v>
      </c>
      <c r="E70" s="11">
        <f t="shared" si="3"/>
        <v>22344.39999999851</v>
      </c>
      <c r="F70" s="11">
        <v>16766766.4</v>
      </c>
      <c r="G70" s="11">
        <f t="shared" si="9"/>
        <v>98.418009562146935</v>
      </c>
      <c r="H70" s="12">
        <f>F70-D70</f>
        <v>-269512.29999999888</v>
      </c>
    </row>
    <row r="71" spans="1:8" outlineLevel="1" x14ac:dyDescent="0.25">
      <c r="A71" s="5" t="s">
        <v>116</v>
      </c>
      <c r="B71" s="19" t="s">
        <v>117</v>
      </c>
      <c r="C71" s="11">
        <v>2609466.7000000002</v>
      </c>
      <c r="D71" s="11">
        <v>2622696.4</v>
      </c>
      <c r="E71" s="11">
        <f t="shared" si="3"/>
        <v>13229.699999999721</v>
      </c>
      <c r="F71" s="11">
        <v>2598692.9</v>
      </c>
      <c r="G71" s="11">
        <f t="shared" ref="G71:G85" si="19">F71/D71*100</f>
        <v>99.084777788233509</v>
      </c>
      <c r="H71" s="12">
        <f>F71-D71</f>
        <v>-24003.5</v>
      </c>
    </row>
    <row r="72" spans="1:8" outlineLevel="1" x14ac:dyDescent="0.25">
      <c r="A72" s="5" t="s">
        <v>118</v>
      </c>
      <c r="B72" s="19" t="s">
        <v>119</v>
      </c>
      <c r="C72" s="11">
        <v>453277.8</v>
      </c>
      <c r="D72" s="11">
        <v>452656</v>
      </c>
      <c r="E72" s="11">
        <f t="shared" si="3"/>
        <v>-621.79999999998836</v>
      </c>
      <c r="F72" s="11">
        <v>428572.6</v>
      </c>
      <c r="G72" s="11">
        <f t="shared" si="19"/>
        <v>94.679535894807529</v>
      </c>
      <c r="H72" s="12">
        <f>F72-D72</f>
        <v>-24083.400000000023</v>
      </c>
    </row>
    <row r="73" spans="1:8" s="6" customFormat="1" x14ac:dyDescent="0.25">
      <c r="A73" s="4" t="s">
        <v>120</v>
      </c>
      <c r="B73" s="18" t="s">
        <v>121</v>
      </c>
      <c r="C73" s="9">
        <f>SUM(C74:C76)</f>
        <v>1484077.2999999998</v>
      </c>
      <c r="D73" s="9">
        <f t="shared" ref="D73:H73" si="20">SUM(D74:D76)</f>
        <v>1484077.2999999998</v>
      </c>
      <c r="E73" s="9">
        <f t="shared" si="20"/>
        <v>0</v>
      </c>
      <c r="F73" s="9">
        <f t="shared" si="20"/>
        <v>1232580.2000000002</v>
      </c>
      <c r="G73" s="9">
        <f t="shared" si="19"/>
        <v>83.053638782831612</v>
      </c>
      <c r="H73" s="9">
        <f t="shared" si="20"/>
        <v>-251497.09999999989</v>
      </c>
    </row>
    <row r="74" spans="1:8" outlineLevel="1" x14ac:dyDescent="0.25">
      <c r="A74" s="5" t="s">
        <v>122</v>
      </c>
      <c r="B74" s="19" t="s">
        <v>123</v>
      </c>
      <c r="C74" s="11">
        <v>62338.7</v>
      </c>
      <c r="D74" s="11">
        <v>62338.7</v>
      </c>
      <c r="E74" s="11">
        <f t="shared" ref="E74:E85" si="21">D74-C74</f>
        <v>0</v>
      </c>
      <c r="F74" s="11">
        <v>61688.1</v>
      </c>
      <c r="G74" s="11">
        <f t="shared" si="19"/>
        <v>98.956346539148228</v>
      </c>
      <c r="H74" s="12">
        <f>F74-D74</f>
        <v>-650.59999999999854</v>
      </c>
    </row>
    <row r="75" spans="1:8" outlineLevel="1" x14ac:dyDescent="0.25">
      <c r="A75" s="5" t="s">
        <v>124</v>
      </c>
      <c r="B75" s="19" t="s">
        <v>125</v>
      </c>
      <c r="C75" s="11">
        <v>866669.9</v>
      </c>
      <c r="D75" s="11">
        <v>866669.9</v>
      </c>
      <c r="E75" s="11">
        <f t="shared" si="21"/>
        <v>0</v>
      </c>
      <c r="F75" s="11">
        <v>624893.80000000005</v>
      </c>
      <c r="G75" s="11">
        <f t="shared" si="19"/>
        <v>72.10286177009263</v>
      </c>
      <c r="H75" s="12">
        <f>F75-D75</f>
        <v>-241776.09999999998</v>
      </c>
    </row>
    <row r="76" spans="1:8" outlineLevel="1" x14ac:dyDescent="0.25">
      <c r="A76" s="5" t="s">
        <v>126</v>
      </c>
      <c r="B76" s="19" t="s">
        <v>127</v>
      </c>
      <c r="C76" s="11">
        <v>555068.69999999995</v>
      </c>
      <c r="D76" s="11">
        <v>555068.69999999995</v>
      </c>
      <c r="E76" s="11">
        <f t="shared" si="21"/>
        <v>0</v>
      </c>
      <c r="F76" s="11">
        <v>545998.30000000005</v>
      </c>
      <c r="G76" s="11">
        <f t="shared" si="19"/>
        <v>98.365895969273737</v>
      </c>
      <c r="H76" s="12">
        <f>F76-D76</f>
        <v>-9070.3999999999069</v>
      </c>
    </row>
    <row r="77" spans="1:8" s="6" customFormat="1" x14ac:dyDescent="0.25">
      <c r="A77" s="4" t="s">
        <v>128</v>
      </c>
      <c r="B77" s="18" t="s">
        <v>129</v>
      </c>
      <c r="C77" s="9">
        <f>SUM(C78:C79)</f>
        <v>191000</v>
      </c>
      <c r="D77" s="9">
        <f t="shared" ref="D77:H77" si="22">SUM(D78:D79)</f>
        <v>191000</v>
      </c>
      <c r="E77" s="9">
        <f t="shared" si="22"/>
        <v>0</v>
      </c>
      <c r="F77" s="9">
        <f t="shared" si="22"/>
        <v>177698.1</v>
      </c>
      <c r="G77" s="9">
        <f t="shared" si="19"/>
        <v>93.035654450261788</v>
      </c>
      <c r="H77" s="9">
        <f t="shared" si="22"/>
        <v>-13301.899999999994</v>
      </c>
    </row>
    <row r="78" spans="1:8" outlineLevel="1" x14ac:dyDescent="0.25">
      <c r="A78" s="5" t="s">
        <v>130</v>
      </c>
      <c r="B78" s="19" t="s">
        <v>131</v>
      </c>
      <c r="C78" s="11">
        <v>131000</v>
      </c>
      <c r="D78" s="11">
        <v>131000</v>
      </c>
      <c r="E78" s="11">
        <f t="shared" si="21"/>
        <v>0</v>
      </c>
      <c r="F78" s="11">
        <v>118326.3</v>
      </c>
      <c r="G78" s="11">
        <f t="shared" si="19"/>
        <v>90.325419847328249</v>
      </c>
      <c r="H78" s="12">
        <f>F78-D78</f>
        <v>-12673.699999999997</v>
      </c>
    </row>
    <row r="79" spans="1:8" outlineLevel="1" x14ac:dyDescent="0.25">
      <c r="A79" s="5" t="s">
        <v>132</v>
      </c>
      <c r="B79" s="19" t="s">
        <v>133</v>
      </c>
      <c r="C79" s="11">
        <v>60000</v>
      </c>
      <c r="D79" s="11">
        <v>60000</v>
      </c>
      <c r="E79" s="11">
        <f t="shared" si="21"/>
        <v>0</v>
      </c>
      <c r="F79" s="11">
        <v>59371.8</v>
      </c>
      <c r="G79" s="11">
        <f t="shared" si="19"/>
        <v>98.953000000000003</v>
      </c>
      <c r="H79" s="12">
        <f>F79-D79</f>
        <v>-628.19999999999709</v>
      </c>
    </row>
    <row r="80" spans="1:8" s="6" customFormat="1" ht="26.4" x14ac:dyDescent="0.25">
      <c r="A80" s="4" t="s">
        <v>134</v>
      </c>
      <c r="B80" s="18" t="s">
        <v>135</v>
      </c>
      <c r="C80" s="9">
        <f>C81</f>
        <v>38600</v>
      </c>
      <c r="D80" s="9">
        <f t="shared" ref="D80:H80" si="23">D81</f>
        <v>38600</v>
      </c>
      <c r="E80" s="9">
        <f t="shared" si="23"/>
        <v>0</v>
      </c>
      <c r="F80" s="9">
        <f t="shared" si="23"/>
        <v>37562.199999999997</v>
      </c>
      <c r="G80" s="9">
        <f t="shared" si="19"/>
        <v>97.311398963730568</v>
      </c>
      <c r="H80" s="9">
        <f t="shared" si="23"/>
        <v>-1037.8000000000029</v>
      </c>
    </row>
    <row r="81" spans="1:8" ht="26.4" outlineLevel="1" x14ac:dyDescent="0.25">
      <c r="A81" s="5" t="s">
        <v>136</v>
      </c>
      <c r="B81" s="19" t="s">
        <v>137</v>
      </c>
      <c r="C81" s="11">
        <v>38600</v>
      </c>
      <c r="D81" s="11">
        <v>38600</v>
      </c>
      <c r="E81" s="11">
        <f t="shared" si="21"/>
        <v>0</v>
      </c>
      <c r="F81" s="11">
        <v>37562.199999999997</v>
      </c>
      <c r="G81" s="11">
        <f t="shared" si="19"/>
        <v>97.311398963730568</v>
      </c>
      <c r="H81" s="12">
        <f>F81-D81</f>
        <v>-1037.8000000000029</v>
      </c>
    </row>
    <row r="82" spans="1:8" s="6" customFormat="1" ht="52.8" x14ac:dyDescent="0.25">
      <c r="A82" s="4" t="s">
        <v>138</v>
      </c>
      <c r="B82" s="18" t="s">
        <v>139</v>
      </c>
      <c r="C82" s="9">
        <f>SUM(C83:C85)</f>
        <v>4847946</v>
      </c>
      <c r="D82" s="9">
        <f t="shared" ref="D82:H82" si="24">SUM(D83:D85)</f>
        <v>5053464</v>
      </c>
      <c r="E82" s="9">
        <f t="shared" si="24"/>
        <v>205518</v>
      </c>
      <c r="F82" s="9">
        <f t="shared" si="24"/>
        <v>4811358.5999999996</v>
      </c>
      <c r="G82" s="9">
        <f t="shared" si="19"/>
        <v>95.209119922492761</v>
      </c>
      <c r="H82" s="9">
        <f t="shared" si="24"/>
        <v>-242105.40000000002</v>
      </c>
    </row>
    <row r="83" spans="1:8" ht="39.6" outlineLevel="1" x14ac:dyDescent="0.25">
      <c r="A83" s="5" t="s">
        <v>140</v>
      </c>
      <c r="B83" s="19" t="s">
        <v>141</v>
      </c>
      <c r="C83" s="11">
        <v>673637.1</v>
      </c>
      <c r="D83" s="11">
        <v>673637.1</v>
      </c>
      <c r="E83" s="11">
        <f t="shared" si="21"/>
        <v>0</v>
      </c>
      <c r="F83" s="11">
        <v>673637.1</v>
      </c>
      <c r="G83" s="11">
        <f t="shared" si="19"/>
        <v>100</v>
      </c>
      <c r="H83" s="12">
        <f>F83-D83</f>
        <v>0</v>
      </c>
    </row>
    <row r="84" spans="1:8" outlineLevel="1" x14ac:dyDescent="0.25">
      <c r="A84" s="10" t="s">
        <v>142</v>
      </c>
      <c r="B84" s="19" t="s">
        <v>143</v>
      </c>
      <c r="C84" s="11">
        <v>1146908.2</v>
      </c>
      <c r="D84" s="11">
        <v>1146908.2</v>
      </c>
      <c r="E84" s="11">
        <f t="shared" si="21"/>
        <v>0</v>
      </c>
      <c r="F84" s="11">
        <v>956801.4</v>
      </c>
      <c r="G84" s="11">
        <f t="shared" si="19"/>
        <v>83.424410079202502</v>
      </c>
      <c r="H84" s="12">
        <f>F84-D84</f>
        <v>-190106.79999999993</v>
      </c>
    </row>
    <row r="85" spans="1:8" outlineLevel="1" x14ac:dyDescent="0.25">
      <c r="A85" s="10" t="s">
        <v>144</v>
      </c>
      <c r="B85" s="19" t="s">
        <v>145</v>
      </c>
      <c r="C85" s="11">
        <v>3027400.7</v>
      </c>
      <c r="D85" s="11">
        <v>3232918.7</v>
      </c>
      <c r="E85" s="11">
        <f t="shared" si="21"/>
        <v>205518</v>
      </c>
      <c r="F85" s="11">
        <v>3180920.1</v>
      </c>
      <c r="G85" s="11">
        <f t="shared" si="19"/>
        <v>98.39158961838416</v>
      </c>
      <c r="H85" s="12">
        <f>F85-D85</f>
        <v>-51998.600000000093</v>
      </c>
    </row>
  </sheetData>
  <mergeCells count="10">
    <mergeCell ref="D1:H1"/>
    <mergeCell ref="D4:D5"/>
    <mergeCell ref="H4:H5"/>
    <mergeCell ref="A2:H2"/>
    <mergeCell ref="G4:G5"/>
    <mergeCell ref="F4:F5"/>
    <mergeCell ref="E4:E5"/>
    <mergeCell ref="A4:A5"/>
    <mergeCell ref="B4:B5"/>
    <mergeCell ref="C4:C5"/>
  </mergeCells>
  <pageMargins left="0.39370078740157483" right="0.39370078740157483" top="0.19685039370078741" bottom="0.39370078740157483" header="0.11811023622047245" footer="0.11811023622047245"/>
  <pageSetup paperSize="9" scale="96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2017</vt:lpstr>
      <vt:lpstr>'2017'!SIGN</vt:lpstr>
      <vt:lpstr>'2017'!Заголовки_для_печати</vt:lpstr>
      <vt:lpstr>'2017'!Область_печати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2018-02-12T07:28:29Z</cp:lastPrinted>
  <dcterms:created xsi:type="dcterms:W3CDTF">2002-03-11T10:22:12Z</dcterms:created>
  <dcterms:modified xsi:type="dcterms:W3CDTF">2018-03-09T10:52:34Z</dcterms:modified>
</cp:coreProperties>
</file>