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30" windowWidth="19410" windowHeight="10830"/>
  </bookViews>
  <sheets>
    <sheet name="расчет" sheetId="8" r:id="rId1"/>
  </sheets>
  <definedNames>
    <definedName name="_xlnm.Print_Area" localSheetId="0">расчет!$A$1:$G$25</definedName>
  </definedNames>
  <calcPr calcId="145621"/>
</workbook>
</file>

<file path=xl/calcChain.xml><?xml version="1.0" encoding="utf-8"?>
<calcChain xmlns="http://schemas.openxmlformats.org/spreadsheetml/2006/main">
  <c r="H21" i="8" l="1"/>
  <c r="H7" i="8" l="1"/>
  <c r="I7" i="8" s="1"/>
  <c r="H8" i="8"/>
  <c r="I8" i="8" s="1"/>
  <c r="H9" i="8"/>
  <c r="I9" i="8" s="1"/>
  <c r="H10" i="8"/>
  <c r="I10" i="8" s="1"/>
  <c r="H11" i="8"/>
  <c r="I11" i="8" s="1"/>
  <c r="H12" i="8"/>
  <c r="I12" i="8" s="1"/>
  <c r="H13" i="8"/>
  <c r="I13" i="8" s="1"/>
  <c r="H14" i="8"/>
  <c r="I14" i="8" s="1"/>
  <c r="H15" i="8"/>
  <c r="I15" i="8" s="1"/>
  <c r="H16" i="8"/>
  <c r="I16" i="8" s="1"/>
  <c r="H6" i="8"/>
  <c r="I6" i="8" s="1"/>
  <c r="I17" i="8" s="1"/>
  <c r="G11" i="8" l="1"/>
  <c r="G17" i="8" s="1"/>
  <c r="C17" i="8" l="1"/>
</calcChain>
</file>

<file path=xl/sharedStrings.xml><?xml version="1.0" encoding="utf-8"?>
<sst xmlns="http://schemas.openxmlformats.org/spreadsheetml/2006/main" count="30" uniqueCount="30">
  <si>
    <t>№</t>
  </si>
  <si>
    <t>Наименование муниципального образования</t>
  </si>
  <si>
    <t>ИТОГО</t>
  </si>
  <si>
    <t>Бокситогорский</t>
  </si>
  <si>
    <t>Всеволожский</t>
  </si>
  <si>
    <t>Выборгский</t>
  </si>
  <si>
    <t>Кингисеппский</t>
  </si>
  <si>
    <t>Киришский</t>
  </si>
  <si>
    <t>Лодейнопольский</t>
  </si>
  <si>
    <t>Лужский</t>
  </si>
  <si>
    <t>Подпорожский</t>
  </si>
  <si>
    <t>Приозерский</t>
  </si>
  <si>
    <t>Тихвинский</t>
  </si>
  <si>
    <t>Объем субсидии = Общий объем расходов*(100- Минимальная для софинансирования)%</t>
  </si>
  <si>
    <t>Расчетная бюджетная обеспеченность                               после выравнивания</t>
  </si>
  <si>
    <r>
      <t>ДС</t>
    </r>
    <r>
      <rPr>
        <vertAlign val="subscript"/>
        <sz val="12"/>
        <color theme="1"/>
        <rFont val="Times New Roman"/>
        <family val="1"/>
        <charset val="204"/>
      </rPr>
      <t xml:space="preserve">Б </t>
    </r>
    <r>
      <rPr>
        <sz val="12"/>
        <color theme="1"/>
        <rFont val="Times New Roman"/>
        <family val="1"/>
        <charset val="204"/>
      </rPr>
      <t>- базовый процент финансирования за счет средств бюджета муниципального образования обязательств, на исполнение которых предоставляются субсидии, составляет 30 процентов об общей суммы затрат;</t>
    </r>
  </si>
  <si>
    <r>
      <t>РБО</t>
    </r>
    <r>
      <rPr>
        <vertAlign val="subscript"/>
        <sz val="12"/>
        <color theme="1"/>
        <rFont val="Times New Roman"/>
        <family val="1"/>
        <charset val="204"/>
      </rPr>
      <t>МО</t>
    </r>
  </si>
  <si>
    <r>
      <t>РБО</t>
    </r>
    <r>
      <rPr>
        <vertAlign val="subscript"/>
        <sz val="12"/>
        <color theme="1"/>
        <rFont val="Times New Roman"/>
        <family val="1"/>
        <charset val="204"/>
      </rPr>
      <t>СР</t>
    </r>
  </si>
  <si>
    <t>Базовый процент финансирования  за счет средств бюджета муниципального образования, %</t>
  </si>
  <si>
    <r>
      <t>ДС</t>
    </r>
    <r>
      <rPr>
        <vertAlign val="subscript"/>
        <sz val="12"/>
        <color theme="1"/>
        <rFont val="Times New Roman"/>
        <family val="1"/>
        <charset val="204"/>
      </rPr>
      <t xml:space="preserve">Б  </t>
    </r>
    <r>
      <rPr>
        <sz val="12"/>
        <color theme="1"/>
        <rFont val="Times New Roman"/>
        <family val="1"/>
        <charset val="204"/>
      </rPr>
      <t>*</t>
    </r>
  </si>
  <si>
    <t>Дсi  =</t>
  </si>
  <si>
    <r>
      <t>ДС</t>
    </r>
    <r>
      <rPr>
        <b/>
        <vertAlign val="subscript"/>
        <sz val="12"/>
        <color theme="1"/>
        <rFont val="Times New Roman"/>
        <family val="1"/>
        <charset val="204"/>
      </rPr>
      <t xml:space="preserve">i </t>
    </r>
    <r>
      <rPr>
        <b/>
        <sz val="12"/>
        <color theme="1"/>
        <rFont val="Times New Roman"/>
        <family val="1"/>
        <charset val="204"/>
      </rPr>
      <t>– минимальная доля софинансирования для i муниципального образования;</t>
    </r>
  </si>
  <si>
    <t>Кировский</t>
  </si>
  <si>
    <r>
      <t>РБО</t>
    </r>
    <r>
      <rPr>
        <vertAlign val="subscript"/>
        <sz val="12"/>
        <color theme="1"/>
        <rFont val="Times New Roman"/>
        <family val="1"/>
        <charset val="204"/>
      </rPr>
      <t xml:space="preserve">МО </t>
    </r>
    <r>
      <rPr>
        <sz val="12"/>
        <color theme="1"/>
        <rFont val="Times New Roman"/>
        <family val="1"/>
        <charset val="204"/>
      </rPr>
      <t>- расчетная бюджетная обеспеченность i-го муниципального образования после выравнивания;</t>
    </r>
  </si>
  <si>
    <r>
      <t>РБО</t>
    </r>
    <r>
      <rPr>
        <sz val="10"/>
        <color theme="1"/>
        <rFont val="Times New Roman"/>
        <family val="1"/>
        <charset val="204"/>
      </rPr>
      <t>СР</t>
    </r>
    <r>
      <rPr>
        <sz val="12"/>
        <color theme="1"/>
        <rFont val="Times New Roman"/>
        <family val="1"/>
        <charset val="204"/>
      </rPr>
      <t>-</t>
    </r>
  </si>
  <si>
    <t>Приложение 47 к пояснительной записке 2018 года</t>
  </si>
  <si>
    <t>Общий объем расходов, руб.</t>
  </si>
  <si>
    <t>Объем субсидии на 2018-2020 годы, руб.</t>
  </si>
  <si>
    <t>Минимальная для софинансирования, %</t>
  </si>
  <si>
    <t>Расчет субсидии бюджетам муниципальных образований Ленинградской области для софинансирования мероприятий по организации мониторинга деятельности субъектов малого и среднего предпринимательства Ленинградской области на 2018 год и на плановый период 2019 и 2020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</si>
</sst>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0.000"/>
    <numFmt numFmtId="166" formatCode="_-* #,##0.0\ _₽_-;\-* #,##0.0\ _₽_-;_-* &quot;-&quot;??\ _₽_-;_-@_-"/>
  </numFmts>
  <fonts count="16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vertAlign val="subscript"/>
      <sz val="12"/>
      <color theme="1"/>
      <name val="Times New Roman"/>
      <family val="1"/>
      <charset val="204"/>
    </font>
    <font>
      <sz val="12"/>
      <color rgb="FFFF0000"/>
      <name val="Calibri"/>
      <family val="2"/>
      <charset val="204"/>
      <scheme val="minor"/>
    </font>
    <font>
      <b/>
      <vertAlign val="subscript"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7" fillId="0" borderId="0"/>
    <xf numFmtId="43" fontId="11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5" fillId="2" borderId="1" xfId="3" applyFont="1" applyFill="1" applyBorder="1" applyAlignment="1">
      <alignment wrapText="1"/>
    </xf>
    <xf numFmtId="0" fontId="3" fillId="2" borderId="1" xfId="0" applyFont="1" applyFill="1" applyBorder="1"/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vertical="top" wrapText="1"/>
    </xf>
    <xf numFmtId="2" fontId="2" fillId="0" borderId="0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/>
    <xf numFmtId="0" fontId="9" fillId="0" borderId="0" xfId="0" applyFont="1" applyAlignment="1"/>
    <xf numFmtId="0" fontId="2" fillId="0" borderId="8" xfId="0" applyFont="1" applyBorder="1" applyAlignment="1">
      <alignment horizontal="center" vertical="center" wrapText="1"/>
    </xf>
    <xf numFmtId="0" fontId="3" fillId="0" borderId="0" xfId="0" applyFont="1"/>
    <xf numFmtId="166" fontId="2" fillId="2" borderId="1" xfId="0" applyNumberFormat="1" applyFont="1" applyFill="1" applyBorder="1" applyAlignment="1">
      <alignment horizontal="center"/>
    </xf>
    <xf numFmtId="166" fontId="3" fillId="2" borderId="1" xfId="0" applyNumberFormat="1" applyFont="1" applyFill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6" fontId="2" fillId="0" borderId="1" xfId="4" applyNumberFormat="1" applyFont="1" applyBorder="1" applyAlignment="1">
      <alignment horizontal="center" vertical="center"/>
    </xf>
    <xf numFmtId="166" fontId="2" fillId="0" borderId="1" xfId="4" applyNumberFormat="1" applyFont="1" applyBorder="1" applyAlignment="1">
      <alignment horizontal="center"/>
    </xf>
    <xf numFmtId="166" fontId="3" fillId="0" borderId="1" xfId="4" applyNumberFormat="1" applyFont="1" applyBorder="1" applyAlignment="1">
      <alignment horizontal="center"/>
    </xf>
    <xf numFmtId="166" fontId="2" fillId="0" borderId="1" xfId="0" applyNumberFormat="1" applyFont="1" applyFill="1" applyBorder="1" applyAlignment="1">
      <alignment horizontal="center"/>
    </xf>
    <xf numFmtId="0" fontId="6" fillId="0" borderId="0" xfId="0" applyFont="1"/>
    <xf numFmtId="166" fontId="13" fillId="0" borderId="0" xfId="4" applyNumberFormat="1" applyFont="1" applyFill="1"/>
    <xf numFmtId="166" fontId="13" fillId="0" borderId="0" xfId="0" applyNumberFormat="1" applyFont="1" applyFill="1"/>
    <xf numFmtId="2" fontId="6" fillId="0" borderId="0" xfId="0" applyNumberFormat="1" applyFont="1"/>
    <xf numFmtId="0" fontId="2" fillId="0" borderId="1" xfId="0" applyFont="1" applyBorder="1" applyAlignment="1">
      <alignment horizontal="center"/>
    </xf>
    <xf numFmtId="0" fontId="15" fillId="2" borderId="0" xfId="1" applyFont="1" applyFill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top" wrapText="1"/>
    </xf>
    <xf numFmtId="0" fontId="2" fillId="0" borderId="3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5">
    <cellStyle name="Обычный" xfId="0" builtinId="0"/>
    <cellStyle name="Обычный 2" xfId="1"/>
    <cellStyle name="Обычный_Лист1" xfId="3"/>
    <cellStyle name="Финансовый" xfId="4" builtin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tabSelected="1" zoomScaleNormal="100" workbookViewId="0">
      <selection activeCell="D6" sqref="D6"/>
    </sheetView>
  </sheetViews>
  <sheetFormatPr defaultRowHeight="15" x14ac:dyDescent="0.25"/>
  <cols>
    <col min="1" max="1" width="7.42578125" customWidth="1"/>
    <col min="2" max="2" width="19" bestFit="1" customWidth="1"/>
    <col min="3" max="3" width="19.42578125" customWidth="1"/>
    <col min="4" max="4" width="20.85546875" customWidth="1"/>
    <col min="5" max="5" width="25" customWidth="1"/>
    <col min="6" max="6" width="21.140625" customWidth="1"/>
    <col min="7" max="7" width="16.5703125" bestFit="1" customWidth="1"/>
    <col min="8" max="9" width="15.5703125" bestFit="1" customWidth="1"/>
  </cols>
  <sheetData>
    <row r="1" spans="1:9" x14ac:dyDescent="0.25">
      <c r="G1" s="29" t="s">
        <v>25</v>
      </c>
    </row>
    <row r="3" spans="1:9" s="2" customFormat="1" ht="80.25" customHeight="1" x14ac:dyDescent="0.25">
      <c r="A3" s="34" t="s">
        <v>29</v>
      </c>
      <c r="B3" s="34"/>
      <c r="C3" s="34"/>
      <c r="D3" s="34"/>
      <c r="E3" s="34"/>
      <c r="F3" s="34"/>
      <c r="G3" s="34"/>
      <c r="H3" s="10"/>
    </row>
    <row r="4" spans="1:9" ht="87.75" customHeight="1" x14ac:dyDescent="0.25">
      <c r="A4" s="30" t="s">
        <v>0</v>
      </c>
      <c r="B4" s="31" t="s">
        <v>1</v>
      </c>
      <c r="C4" s="32" t="s">
        <v>26</v>
      </c>
      <c r="D4" s="31" t="s">
        <v>14</v>
      </c>
      <c r="E4" s="31" t="s">
        <v>18</v>
      </c>
      <c r="F4" s="31" t="s">
        <v>28</v>
      </c>
      <c r="G4" s="32" t="s">
        <v>27</v>
      </c>
    </row>
    <row r="5" spans="1:9" ht="15.75" x14ac:dyDescent="0.25">
      <c r="A5" s="28"/>
      <c r="B5" s="3"/>
      <c r="C5" s="3"/>
      <c r="D5" s="3"/>
      <c r="E5" s="3"/>
      <c r="F5" s="3"/>
      <c r="G5" s="3"/>
    </row>
    <row r="6" spans="1:9" ht="15.75" x14ac:dyDescent="0.25">
      <c r="A6" s="28">
        <v>1</v>
      </c>
      <c r="B6" s="4" t="s">
        <v>3</v>
      </c>
      <c r="C6" s="20">
        <v>786804</v>
      </c>
      <c r="D6" s="19">
        <v>1.4919998698325385</v>
      </c>
      <c r="E6" s="6">
        <v>30</v>
      </c>
      <c r="F6" s="7">
        <v>29.589894237480543</v>
      </c>
      <c r="G6" s="17">
        <v>553990</v>
      </c>
      <c r="H6" s="25">
        <f>C6*(100-F6)%</f>
        <v>553989.52854373364</v>
      </c>
      <c r="I6" s="25">
        <f>H6/1000</f>
        <v>553.98952854373363</v>
      </c>
    </row>
    <row r="7" spans="1:9" ht="15.75" x14ac:dyDescent="0.25">
      <c r="A7" s="28">
        <v>2</v>
      </c>
      <c r="B7" s="4" t="s">
        <v>4</v>
      </c>
      <c r="C7" s="20">
        <v>786804</v>
      </c>
      <c r="D7" s="19">
        <v>1.4919998698325385</v>
      </c>
      <c r="E7" s="6">
        <v>30</v>
      </c>
      <c r="F7" s="7">
        <v>30</v>
      </c>
      <c r="G7" s="17">
        <v>550763</v>
      </c>
      <c r="H7" s="25">
        <f t="shared" ref="H7:H16" si="0">C7*(100-F7)%</f>
        <v>550762.79999999993</v>
      </c>
      <c r="I7" s="25">
        <f t="shared" ref="I7:I16" si="1">H7/1000</f>
        <v>550.76279999999997</v>
      </c>
    </row>
    <row r="8" spans="1:9" ht="15.75" x14ac:dyDescent="0.25">
      <c r="A8" s="28">
        <v>3</v>
      </c>
      <c r="B8" s="4" t="s">
        <v>5</v>
      </c>
      <c r="C8" s="20">
        <v>458969.00000000006</v>
      </c>
      <c r="D8" s="19">
        <v>1.4919998698325385</v>
      </c>
      <c r="E8" s="6">
        <v>30</v>
      </c>
      <c r="F8" s="7">
        <v>29.589894237480543</v>
      </c>
      <c r="G8" s="17">
        <v>323161</v>
      </c>
      <c r="H8" s="25">
        <f t="shared" si="0"/>
        <v>323160.55831717799</v>
      </c>
      <c r="I8" s="25">
        <f t="shared" si="1"/>
        <v>323.16055831717802</v>
      </c>
    </row>
    <row r="9" spans="1:9" ht="15.75" x14ac:dyDescent="0.25">
      <c r="A9" s="28">
        <v>4</v>
      </c>
      <c r="B9" s="4" t="s">
        <v>6</v>
      </c>
      <c r="C9" s="20">
        <v>462561.71232876717</v>
      </c>
      <c r="D9" s="19">
        <v>1.4919998698325385</v>
      </c>
      <c r="E9" s="6">
        <v>30</v>
      </c>
      <c r="F9" s="7">
        <v>29.589894237480543</v>
      </c>
      <c r="G9" s="17">
        <v>325690</v>
      </c>
      <c r="H9" s="25">
        <f t="shared" si="0"/>
        <v>325690.19086760597</v>
      </c>
      <c r="I9" s="25">
        <f t="shared" si="1"/>
        <v>325.69019086760596</v>
      </c>
    </row>
    <row r="10" spans="1:9" ht="15.75" x14ac:dyDescent="0.25">
      <c r="A10" s="28">
        <v>5</v>
      </c>
      <c r="B10" s="4" t="s">
        <v>7</v>
      </c>
      <c r="C10" s="20">
        <v>182395.47272727272</v>
      </c>
      <c r="D10" s="19">
        <v>1.4919998698325385</v>
      </c>
      <c r="E10" s="6">
        <v>30</v>
      </c>
      <c r="F10" s="7">
        <v>29.706600000000002</v>
      </c>
      <c r="G10" s="23">
        <v>128212</v>
      </c>
      <c r="H10" s="25">
        <f t="shared" si="0"/>
        <v>128211.97922607271</v>
      </c>
      <c r="I10" s="25">
        <f t="shared" si="1"/>
        <v>128.21197922607271</v>
      </c>
    </row>
    <row r="11" spans="1:9" ht="15.75" x14ac:dyDescent="0.25">
      <c r="A11" s="28">
        <v>6</v>
      </c>
      <c r="B11" s="4" t="s">
        <v>22</v>
      </c>
      <c r="C11" s="20">
        <v>196701</v>
      </c>
      <c r="D11" s="19">
        <v>1.492</v>
      </c>
      <c r="E11" s="6">
        <v>30</v>
      </c>
      <c r="F11" s="7">
        <v>29.59</v>
      </c>
      <c r="G11" s="23">
        <f>C11*(100-F11)%</f>
        <v>138497.1741</v>
      </c>
      <c r="H11" s="25">
        <f t="shared" si="0"/>
        <v>138497.1741</v>
      </c>
      <c r="I11" s="25">
        <f t="shared" si="1"/>
        <v>138.4971741</v>
      </c>
    </row>
    <row r="12" spans="1:9" ht="15.75" x14ac:dyDescent="0.25">
      <c r="A12" s="28">
        <v>7</v>
      </c>
      <c r="B12" s="4" t="s">
        <v>8</v>
      </c>
      <c r="C12" s="20">
        <v>786804</v>
      </c>
      <c r="D12" s="19">
        <v>1.4919998698325385</v>
      </c>
      <c r="E12" s="6">
        <v>30</v>
      </c>
      <c r="F12" s="7">
        <v>29.589894237480543</v>
      </c>
      <c r="G12" s="23">
        <v>553990</v>
      </c>
      <c r="H12" s="25">
        <f t="shared" si="0"/>
        <v>553989.52854373364</v>
      </c>
      <c r="I12" s="25">
        <f t="shared" si="1"/>
        <v>553.98952854373363</v>
      </c>
    </row>
    <row r="13" spans="1:9" ht="15.75" x14ac:dyDescent="0.25">
      <c r="A13" s="28">
        <v>8</v>
      </c>
      <c r="B13" s="4" t="s">
        <v>9</v>
      </c>
      <c r="C13" s="20">
        <v>268228.63636363635</v>
      </c>
      <c r="D13" s="19">
        <v>1.4919998698325385</v>
      </c>
      <c r="E13" s="6">
        <v>30</v>
      </c>
      <c r="F13" s="7">
        <v>29.824999999999999</v>
      </c>
      <c r="G13" s="23">
        <v>188229</v>
      </c>
      <c r="H13" s="25">
        <f t="shared" si="0"/>
        <v>188229.44556818181</v>
      </c>
      <c r="I13" s="25">
        <f t="shared" si="1"/>
        <v>188.2294455681818</v>
      </c>
    </row>
    <row r="14" spans="1:9" ht="15.75" x14ac:dyDescent="0.25">
      <c r="A14" s="28">
        <v>9</v>
      </c>
      <c r="B14" s="4" t="s">
        <v>10</v>
      </c>
      <c r="C14" s="21">
        <v>512549</v>
      </c>
      <c r="D14" s="19">
        <v>1.4919998698325385</v>
      </c>
      <c r="E14" s="6">
        <v>30</v>
      </c>
      <c r="F14" s="7">
        <v>29.589894237480543</v>
      </c>
      <c r="G14" s="17">
        <v>360886</v>
      </c>
      <c r="H14" s="25">
        <f t="shared" si="0"/>
        <v>360886.29298473586</v>
      </c>
      <c r="I14" s="25">
        <f t="shared" si="1"/>
        <v>360.88629298473586</v>
      </c>
    </row>
    <row r="15" spans="1:9" ht="15.75" x14ac:dyDescent="0.25">
      <c r="A15" s="28">
        <v>10</v>
      </c>
      <c r="B15" s="4" t="s">
        <v>11</v>
      </c>
      <c r="C15" s="21">
        <v>271937</v>
      </c>
      <c r="D15" s="19">
        <v>1.4919998698325385</v>
      </c>
      <c r="E15" s="6">
        <v>30</v>
      </c>
      <c r="F15" s="7">
        <v>29.589894237480543</v>
      </c>
      <c r="G15" s="17">
        <v>191471</v>
      </c>
      <c r="H15" s="25">
        <f t="shared" si="0"/>
        <v>191471.12930742255</v>
      </c>
      <c r="I15" s="25">
        <f t="shared" si="1"/>
        <v>191.47112930742256</v>
      </c>
    </row>
    <row r="16" spans="1:9" ht="15.75" x14ac:dyDescent="0.25">
      <c r="A16" s="28">
        <v>11</v>
      </c>
      <c r="B16" s="4" t="s">
        <v>12</v>
      </c>
      <c r="C16" s="20">
        <v>393402</v>
      </c>
      <c r="D16" s="19">
        <v>1.4919998698325385</v>
      </c>
      <c r="E16" s="6">
        <v>30</v>
      </c>
      <c r="F16" s="7">
        <v>29.589894237480543</v>
      </c>
      <c r="G16" s="17">
        <v>276995</v>
      </c>
      <c r="H16" s="25">
        <f t="shared" si="0"/>
        <v>276994.76427186682</v>
      </c>
      <c r="I16" s="25">
        <f t="shared" si="1"/>
        <v>276.99476427186681</v>
      </c>
    </row>
    <row r="17" spans="1:9" ht="15.75" x14ac:dyDescent="0.25">
      <c r="A17" s="28"/>
      <c r="B17" s="5" t="s">
        <v>2</v>
      </c>
      <c r="C17" s="22">
        <f>SUM(C6:C16)</f>
        <v>5107155.8214196768</v>
      </c>
      <c r="D17" s="8"/>
      <c r="E17" s="8"/>
      <c r="F17" s="9"/>
      <c r="G17" s="18">
        <f>SUM(G6:G16)</f>
        <v>3591884.1740999999</v>
      </c>
      <c r="H17" s="26"/>
      <c r="I17" s="26">
        <f>SUM(I6:I16)</f>
        <v>3591.883391730531</v>
      </c>
    </row>
    <row r="18" spans="1:9" ht="15.75" x14ac:dyDescent="0.25">
      <c r="A18" s="1"/>
      <c r="G18" s="11"/>
    </row>
    <row r="19" spans="1:9" ht="19.5" thickBot="1" x14ac:dyDescent="0.3">
      <c r="A19" s="35" t="s">
        <v>20</v>
      </c>
      <c r="B19" s="37" t="s">
        <v>19</v>
      </c>
      <c r="C19" s="12" t="s">
        <v>16</v>
      </c>
      <c r="D19" s="13"/>
      <c r="E19" s="13"/>
      <c r="F19" s="14"/>
      <c r="G19" s="13"/>
    </row>
    <row r="20" spans="1:9" ht="18.75" x14ac:dyDescent="0.25">
      <c r="A20" s="36"/>
      <c r="B20" s="38"/>
      <c r="C20" s="15" t="s">
        <v>17</v>
      </c>
      <c r="D20" s="13"/>
      <c r="E20" s="13"/>
      <c r="F20" s="14"/>
      <c r="G20" s="13"/>
    </row>
    <row r="21" spans="1:9" ht="17.25" x14ac:dyDescent="0.25">
      <c r="A21" s="39" t="s">
        <v>21</v>
      </c>
      <c r="B21" s="39"/>
      <c r="C21" s="39"/>
      <c r="D21" s="39"/>
      <c r="E21" s="39"/>
      <c r="F21" s="39"/>
      <c r="G21" s="39"/>
      <c r="H21" s="27">
        <f>E6*D6/B24</f>
        <v>29.583606143407902</v>
      </c>
    </row>
    <row r="22" spans="1:9" ht="15.75" x14ac:dyDescent="0.25">
      <c r="A22" s="40" t="s">
        <v>15</v>
      </c>
      <c r="B22" s="40"/>
      <c r="C22" s="40"/>
      <c r="D22" s="40"/>
      <c r="E22" s="40"/>
      <c r="F22" s="40"/>
      <c r="G22" s="40"/>
      <c r="H22" s="24"/>
    </row>
    <row r="23" spans="1:9" ht="18.75" x14ac:dyDescent="0.25">
      <c r="A23" s="33" t="s">
        <v>23</v>
      </c>
      <c r="B23" s="33"/>
      <c r="C23" s="33"/>
      <c r="D23" s="33"/>
      <c r="E23" s="33"/>
      <c r="F23" s="33"/>
      <c r="G23" s="33"/>
      <c r="H23" s="24"/>
    </row>
    <row r="24" spans="1:9" ht="15.75" x14ac:dyDescent="0.25">
      <c r="A24" s="2" t="s">
        <v>24</v>
      </c>
      <c r="B24" s="24">
        <v>1.5129999999999999</v>
      </c>
      <c r="C24" s="24"/>
      <c r="D24" s="24"/>
      <c r="E24" s="24"/>
      <c r="F24" s="24"/>
      <c r="G24" s="24"/>
      <c r="H24" s="24"/>
    </row>
    <row r="25" spans="1:9" ht="15.75" x14ac:dyDescent="0.25">
      <c r="A25" s="16" t="s">
        <v>13</v>
      </c>
    </row>
  </sheetData>
  <mergeCells count="6">
    <mergeCell ref="A23:G23"/>
    <mergeCell ref="A3:G3"/>
    <mergeCell ref="A19:A20"/>
    <mergeCell ref="B19:B20"/>
    <mergeCell ref="A21:G21"/>
    <mergeCell ref="A22:G22"/>
  </mergeCells>
  <pageMargins left="0.59055118110236227" right="0.19685039370078741" top="0.55118110236220474" bottom="0.15748031496062992" header="0.11811023622047245" footer="0.11811023622047245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</vt:lpstr>
      <vt:lpstr>расчет!Область_печати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Жемчюговайте Полина Александровна</dc:creator>
  <cp:lastModifiedBy>Старостина Рузанна Левоновна</cp:lastModifiedBy>
  <cp:lastPrinted>2017-10-13T07:26:16Z</cp:lastPrinted>
  <dcterms:created xsi:type="dcterms:W3CDTF">2017-08-21T09:26:51Z</dcterms:created>
  <dcterms:modified xsi:type="dcterms:W3CDTF">2017-10-13T07:26:19Z</dcterms:modified>
</cp:coreProperties>
</file>