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ДОП" sheetId="171" r:id="rId1"/>
  </sheets>
  <definedNames>
    <definedName name="_xlnm.Print_Titles" localSheetId="0">ДОП!$A:$B</definedName>
    <definedName name="_xlnm.Print_Area" localSheetId="0">ДОП!$A$1:$AN$27</definedName>
  </definedNames>
  <calcPr calcId="145621"/>
</workbook>
</file>

<file path=xl/calcChain.xml><?xml version="1.0" encoding="utf-8"?>
<calcChain xmlns="http://schemas.openxmlformats.org/spreadsheetml/2006/main">
  <c r="M27" i="171" l="1"/>
  <c r="L27" i="171"/>
  <c r="R10" i="171" l="1"/>
  <c r="S10" i="171" s="1"/>
  <c r="R11" i="171"/>
  <c r="R12" i="171"/>
  <c r="S12" i="171" s="1"/>
  <c r="R13" i="171"/>
  <c r="S13" i="171" s="1"/>
  <c r="R14" i="171"/>
  <c r="S14" i="171" s="1"/>
  <c r="R15" i="171"/>
  <c r="S15" i="171" s="1"/>
  <c r="R16" i="171"/>
  <c r="S16" i="171" s="1"/>
  <c r="R17" i="171"/>
  <c r="S17" i="171" s="1"/>
  <c r="R18" i="171"/>
  <c r="S18" i="171" s="1"/>
  <c r="R19" i="171"/>
  <c r="S19" i="171" s="1"/>
  <c r="R20" i="171"/>
  <c r="S20" i="171" s="1"/>
  <c r="R21" i="171"/>
  <c r="S21" i="171" s="1"/>
  <c r="R22" i="171"/>
  <c r="S22" i="171" s="1"/>
  <c r="R23" i="171"/>
  <c r="S23" i="171" s="1"/>
  <c r="R24" i="171"/>
  <c r="S24" i="171" s="1"/>
  <c r="R25" i="171"/>
  <c r="S25" i="171" s="1"/>
  <c r="R26" i="171"/>
  <c r="S26" i="171" s="1"/>
  <c r="R9" i="171"/>
  <c r="S9" i="171" s="1"/>
  <c r="O10" i="171"/>
  <c r="P10" i="171" s="1"/>
  <c r="O11" i="171"/>
  <c r="P11" i="171" s="1"/>
  <c r="O12" i="171"/>
  <c r="P12" i="171" s="1"/>
  <c r="O13" i="171"/>
  <c r="P13" i="171" s="1"/>
  <c r="O14" i="171"/>
  <c r="P14" i="171" s="1"/>
  <c r="O15" i="171"/>
  <c r="P15" i="171" s="1"/>
  <c r="O16" i="171"/>
  <c r="P16" i="171" s="1"/>
  <c r="O17" i="171"/>
  <c r="P17" i="171" s="1"/>
  <c r="O18" i="171"/>
  <c r="P18" i="171" s="1"/>
  <c r="O19" i="171"/>
  <c r="P19" i="171" s="1"/>
  <c r="O20" i="171"/>
  <c r="P20" i="171" s="1"/>
  <c r="O21" i="171"/>
  <c r="P21" i="171" s="1"/>
  <c r="O22" i="171"/>
  <c r="P22" i="171" s="1"/>
  <c r="O23" i="171"/>
  <c r="P23" i="171" s="1"/>
  <c r="O24" i="171"/>
  <c r="P24" i="171" s="1"/>
  <c r="O25" i="171"/>
  <c r="P25" i="171" s="1"/>
  <c r="O26" i="171"/>
  <c r="P26" i="171" s="1"/>
  <c r="O9" i="171"/>
  <c r="P9" i="171" s="1"/>
  <c r="J10" i="171"/>
  <c r="K10" i="171" s="1"/>
  <c r="J11" i="171"/>
  <c r="K11" i="171" s="1"/>
  <c r="J12" i="171"/>
  <c r="K12" i="171" s="1"/>
  <c r="J13" i="171"/>
  <c r="K13" i="171" s="1"/>
  <c r="J14" i="171"/>
  <c r="K14" i="171" s="1"/>
  <c r="J15" i="171"/>
  <c r="K15" i="171" s="1"/>
  <c r="J16" i="171"/>
  <c r="K16" i="171" s="1"/>
  <c r="J17" i="171"/>
  <c r="K17" i="171" s="1"/>
  <c r="J18" i="171"/>
  <c r="K18" i="171" s="1"/>
  <c r="J19" i="171"/>
  <c r="K19" i="171" s="1"/>
  <c r="J20" i="171"/>
  <c r="K20" i="171" s="1"/>
  <c r="J21" i="171"/>
  <c r="K21" i="171" s="1"/>
  <c r="J22" i="171"/>
  <c r="K22" i="171" s="1"/>
  <c r="J23" i="171"/>
  <c r="K23" i="171" s="1"/>
  <c r="J24" i="171"/>
  <c r="K24" i="171" s="1"/>
  <c r="J25" i="171"/>
  <c r="K25" i="171" s="1"/>
  <c r="J26" i="171"/>
  <c r="K26" i="171" s="1"/>
  <c r="J9" i="171"/>
  <c r="K9" i="171" s="1"/>
  <c r="Q27" i="171"/>
  <c r="N27" i="171"/>
  <c r="Z27" i="171"/>
  <c r="AA26" i="171"/>
  <c r="AA25" i="171"/>
  <c r="AA24" i="171"/>
  <c r="AA23" i="171"/>
  <c r="AA22" i="171"/>
  <c r="AA21" i="171"/>
  <c r="AA20" i="171"/>
  <c r="AA19" i="171"/>
  <c r="AA18" i="171"/>
  <c r="AA17" i="171"/>
  <c r="AA16" i="171"/>
  <c r="AA15" i="171"/>
  <c r="AA14" i="171"/>
  <c r="AA13" i="171"/>
  <c r="AA12" i="171"/>
  <c r="AA11" i="171"/>
  <c r="AA10" i="171"/>
  <c r="AA9" i="171"/>
  <c r="W27" i="171"/>
  <c r="X26" i="171"/>
  <c r="X25" i="171"/>
  <c r="X24" i="171"/>
  <c r="X23" i="171"/>
  <c r="X22" i="171"/>
  <c r="X21" i="171"/>
  <c r="X20" i="171"/>
  <c r="X19" i="171"/>
  <c r="X18" i="171"/>
  <c r="X17" i="171"/>
  <c r="X16" i="171"/>
  <c r="X15" i="171"/>
  <c r="X14" i="171"/>
  <c r="X13" i="171"/>
  <c r="X12" i="171"/>
  <c r="X11" i="171"/>
  <c r="X10" i="171"/>
  <c r="X9" i="171"/>
  <c r="T27" i="171"/>
  <c r="U10" i="171"/>
  <c r="V10" i="171" s="1"/>
  <c r="U11" i="171"/>
  <c r="V11" i="171" s="1"/>
  <c r="U12" i="171"/>
  <c r="V12" i="171" s="1"/>
  <c r="U13" i="171"/>
  <c r="V13" i="171" s="1"/>
  <c r="U14" i="171"/>
  <c r="V14" i="171" s="1"/>
  <c r="U15" i="171"/>
  <c r="V15" i="171" s="1"/>
  <c r="U16" i="171"/>
  <c r="V16" i="171" s="1"/>
  <c r="U17" i="171"/>
  <c r="V17" i="171" s="1"/>
  <c r="U18" i="171"/>
  <c r="V18" i="171" s="1"/>
  <c r="U19" i="171"/>
  <c r="V19" i="171" s="1"/>
  <c r="U20" i="171"/>
  <c r="V20" i="171" s="1"/>
  <c r="U21" i="171"/>
  <c r="V21" i="171" s="1"/>
  <c r="U22" i="171"/>
  <c r="V22" i="171" s="1"/>
  <c r="U23" i="171"/>
  <c r="V23" i="171" s="1"/>
  <c r="U24" i="171"/>
  <c r="V24" i="171" s="1"/>
  <c r="U25" i="171"/>
  <c r="V25" i="171" s="1"/>
  <c r="U26" i="171"/>
  <c r="V26" i="171" s="1"/>
  <c r="U9" i="171"/>
  <c r="V9" i="171" s="1"/>
  <c r="R27" i="171" l="1"/>
  <c r="S11" i="171"/>
  <c r="S27" i="171" s="1"/>
  <c r="AD9" i="171"/>
  <c r="AG9" i="171" s="1"/>
  <c r="Y9" i="171"/>
  <c r="AD11" i="171"/>
  <c r="AG11" i="171" s="1"/>
  <c r="Y11" i="171"/>
  <c r="AJ11" i="171" s="1"/>
  <c r="AM11" i="171" s="1"/>
  <c r="AD13" i="171"/>
  <c r="AG13" i="171" s="1"/>
  <c r="Y13" i="171"/>
  <c r="AJ13" i="171" s="1"/>
  <c r="AM13" i="171" s="1"/>
  <c r="AD15" i="171"/>
  <c r="AG15" i="171" s="1"/>
  <c r="Y15" i="171"/>
  <c r="AJ15" i="171" s="1"/>
  <c r="AM15" i="171" s="1"/>
  <c r="AD17" i="171"/>
  <c r="AG17" i="171" s="1"/>
  <c r="Y17" i="171"/>
  <c r="AJ17" i="171" s="1"/>
  <c r="AM17" i="171" s="1"/>
  <c r="AD19" i="171"/>
  <c r="AG19" i="171" s="1"/>
  <c r="Y19" i="171"/>
  <c r="AJ19" i="171" s="1"/>
  <c r="AM19" i="171" s="1"/>
  <c r="AD21" i="171"/>
  <c r="AG21" i="171" s="1"/>
  <c r="Y21" i="171"/>
  <c r="AJ21" i="171" s="1"/>
  <c r="AM21" i="171" s="1"/>
  <c r="AD23" i="171"/>
  <c r="AG23" i="171" s="1"/>
  <c r="Y23" i="171"/>
  <c r="AJ23" i="171" s="1"/>
  <c r="AM23" i="171" s="1"/>
  <c r="AD25" i="171"/>
  <c r="AG25" i="171" s="1"/>
  <c r="Y25" i="171"/>
  <c r="AJ25" i="171" s="1"/>
  <c r="AM25" i="171" s="1"/>
  <c r="AB10" i="171"/>
  <c r="AK10" i="171" s="1"/>
  <c r="AN10" i="171" s="1"/>
  <c r="AE10" i="171"/>
  <c r="AH10" i="171" s="1"/>
  <c r="AB12" i="171"/>
  <c r="AK12" i="171" s="1"/>
  <c r="AN12" i="171" s="1"/>
  <c r="AE12" i="171"/>
  <c r="AH12" i="171" s="1"/>
  <c r="AB14" i="171"/>
  <c r="AK14" i="171" s="1"/>
  <c r="AN14" i="171" s="1"/>
  <c r="AE14" i="171"/>
  <c r="AH14" i="171" s="1"/>
  <c r="AB16" i="171"/>
  <c r="AK16" i="171" s="1"/>
  <c r="AN16" i="171" s="1"/>
  <c r="AE16" i="171"/>
  <c r="AH16" i="171" s="1"/>
  <c r="AB18" i="171"/>
  <c r="AK18" i="171" s="1"/>
  <c r="AN18" i="171" s="1"/>
  <c r="AE18" i="171"/>
  <c r="AH18" i="171" s="1"/>
  <c r="AB20" i="171"/>
  <c r="AK20" i="171" s="1"/>
  <c r="AN20" i="171" s="1"/>
  <c r="AE20" i="171"/>
  <c r="AH20" i="171" s="1"/>
  <c r="AB22" i="171"/>
  <c r="AK22" i="171" s="1"/>
  <c r="AN22" i="171" s="1"/>
  <c r="AE22" i="171"/>
  <c r="AH22" i="171" s="1"/>
  <c r="AB24" i="171"/>
  <c r="AK24" i="171" s="1"/>
  <c r="AN24" i="171" s="1"/>
  <c r="AE24" i="171"/>
  <c r="AH24" i="171" s="1"/>
  <c r="AB26" i="171"/>
  <c r="AK26" i="171" s="1"/>
  <c r="AN26" i="171" s="1"/>
  <c r="AE26" i="171"/>
  <c r="AH26" i="171" s="1"/>
  <c r="AI9" i="171"/>
  <c r="AI25" i="171"/>
  <c r="AL25" i="171" s="1"/>
  <c r="AI23" i="171"/>
  <c r="AL23" i="171" s="1"/>
  <c r="AI21" i="171"/>
  <c r="AL21" i="171" s="1"/>
  <c r="AI19" i="171"/>
  <c r="AL19" i="171" s="1"/>
  <c r="V27" i="171"/>
  <c r="AD10" i="171"/>
  <c r="AG10" i="171" s="1"/>
  <c r="Y10" i="171"/>
  <c r="AJ10" i="171" s="1"/>
  <c r="AM10" i="171" s="1"/>
  <c r="AD12" i="171"/>
  <c r="AG12" i="171" s="1"/>
  <c r="Y12" i="171"/>
  <c r="AJ12" i="171" s="1"/>
  <c r="AM12" i="171" s="1"/>
  <c r="AD14" i="171"/>
  <c r="AG14" i="171" s="1"/>
  <c r="Y14" i="171"/>
  <c r="AJ14" i="171" s="1"/>
  <c r="AM14" i="171" s="1"/>
  <c r="AD16" i="171"/>
  <c r="AG16" i="171" s="1"/>
  <c r="Y16" i="171"/>
  <c r="AJ16" i="171" s="1"/>
  <c r="AM16" i="171" s="1"/>
  <c r="AD18" i="171"/>
  <c r="AG18" i="171" s="1"/>
  <c r="Y18" i="171"/>
  <c r="AJ18" i="171" s="1"/>
  <c r="AM18" i="171" s="1"/>
  <c r="AD20" i="171"/>
  <c r="AG20" i="171" s="1"/>
  <c r="Y20" i="171"/>
  <c r="AJ20" i="171" s="1"/>
  <c r="AM20" i="171" s="1"/>
  <c r="AD22" i="171"/>
  <c r="AG22" i="171" s="1"/>
  <c r="Y22" i="171"/>
  <c r="AJ22" i="171" s="1"/>
  <c r="AM22" i="171" s="1"/>
  <c r="AD24" i="171"/>
  <c r="AG24" i="171" s="1"/>
  <c r="Y24" i="171"/>
  <c r="AJ24" i="171" s="1"/>
  <c r="AM24" i="171" s="1"/>
  <c r="AD26" i="171"/>
  <c r="AG26" i="171" s="1"/>
  <c r="Y26" i="171"/>
  <c r="AJ26" i="171" s="1"/>
  <c r="AM26" i="171" s="1"/>
  <c r="AE9" i="171"/>
  <c r="AB9" i="171"/>
  <c r="AE11" i="171"/>
  <c r="AH11" i="171" s="1"/>
  <c r="AB11" i="171"/>
  <c r="AK11" i="171" s="1"/>
  <c r="AN11" i="171" s="1"/>
  <c r="AE13" i="171"/>
  <c r="AH13" i="171" s="1"/>
  <c r="AB13" i="171"/>
  <c r="AK13" i="171" s="1"/>
  <c r="AN13" i="171" s="1"/>
  <c r="AE15" i="171"/>
  <c r="AH15" i="171" s="1"/>
  <c r="AB15" i="171"/>
  <c r="AK15" i="171" s="1"/>
  <c r="AN15" i="171" s="1"/>
  <c r="AE17" i="171"/>
  <c r="AH17" i="171" s="1"/>
  <c r="AB17" i="171"/>
  <c r="AK17" i="171" s="1"/>
  <c r="AN17" i="171" s="1"/>
  <c r="AE19" i="171"/>
  <c r="AH19" i="171" s="1"/>
  <c r="AB19" i="171"/>
  <c r="AK19" i="171" s="1"/>
  <c r="AN19" i="171" s="1"/>
  <c r="AE21" i="171"/>
  <c r="AH21" i="171" s="1"/>
  <c r="AB21" i="171"/>
  <c r="AK21" i="171" s="1"/>
  <c r="AN21" i="171" s="1"/>
  <c r="AE23" i="171"/>
  <c r="AH23" i="171" s="1"/>
  <c r="AB23" i="171"/>
  <c r="AK23" i="171" s="1"/>
  <c r="AN23" i="171" s="1"/>
  <c r="AE25" i="171"/>
  <c r="AH25" i="171" s="1"/>
  <c r="AB25" i="171"/>
  <c r="AK25" i="171" s="1"/>
  <c r="AN25" i="171" s="1"/>
  <c r="AI26" i="171"/>
  <c r="AL26" i="171" s="1"/>
  <c r="AI24" i="171"/>
  <c r="AL24" i="171" s="1"/>
  <c r="AI22" i="171"/>
  <c r="AL22" i="171" s="1"/>
  <c r="AI20" i="171"/>
  <c r="AL20" i="171" s="1"/>
  <c r="AI18" i="171"/>
  <c r="AL18" i="171" s="1"/>
  <c r="AI16" i="171"/>
  <c r="AL16" i="171" s="1"/>
  <c r="AI14" i="171"/>
  <c r="AL14" i="171" s="1"/>
  <c r="AI12" i="171"/>
  <c r="AL12" i="171" s="1"/>
  <c r="AI10" i="171"/>
  <c r="AL10" i="171" s="1"/>
  <c r="AI17" i="171"/>
  <c r="AL17" i="171" s="1"/>
  <c r="AI15" i="171"/>
  <c r="AL15" i="171" s="1"/>
  <c r="AI13" i="171"/>
  <c r="AL13" i="171" s="1"/>
  <c r="AI11" i="171"/>
  <c r="AL11" i="171" s="1"/>
  <c r="AC22" i="171"/>
  <c r="AF22" i="171" s="1"/>
  <c r="AC18" i="171"/>
  <c r="AF18" i="171" s="1"/>
  <c r="AC9" i="171"/>
  <c r="AF9" i="171" s="1"/>
  <c r="AC14" i="171"/>
  <c r="AF14" i="171" s="1"/>
  <c r="AC26" i="171"/>
  <c r="AF26" i="171" s="1"/>
  <c r="AC10" i="171"/>
  <c r="AF10" i="171" s="1"/>
  <c r="AC25" i="171"/>
  <c r="AF25" i="171" s="1"/>
  <c r="AC21" i="171"/>
  <c r="AF21" i="171" s="1"/>
  <c r="AC17" i="171"/>
  <c r="AF17" i="171" s="1"/>
  <c r="AC13" i="171"/>
  <c r="AF13" i="171" s="1"/>
  <c r="AC23" i="171"/>
  <c r="AF23" i="171" s="1"/>
  <c r="AC19" i="171"/>
  <c r="AF19" i="171" s="1"/>
  <c r="AC15" i="171"/>
  <c r="AF15" i="171" s="1"/>
  <c r="AC11" i="171"/>
  <c r="AF11" i="171" s="1"/>
  <c r="AC24" i="171"/>
  <c r="AF24" i="171" s="1"/>
  <c r="AC20" i="171"/>
  <c r="AF20" i="171" s="1"/>
  <c r="AC16" i="171"/>
  <c r="AF16" i="171" s="1"/>
  <c r="AC12" i="171"/>
  <c r="AF12" i="171" s="1"/>
  <c r="AL9" i="171"/>
  <c r="AL27" i="171" s="1"/>
  <c r="K27" i="171"/>
  <c r="AG27" i="171"/>
  <c r="P27" i="171"/>
  <c r="AD27" i="171"/>
  <c r="O27" i="171"/>
  <c r="X27" i="171"/>
  <c r="AA27" i="171"/>
  <c r="U27" i="171"/>
  <c r="I27" i="171"/>
  <c r="AI27" i="171" l="1"/>
  <c r="AF27" i="171"/>
  <c r="AB27" i="171"/>
  <c r="AK9" i="171"/>
  <c r="Y27" i="171"/>
  <c r="AJ9" i="171"/>
  <c r="AE27" i="171"/>
  <c r="AH9" i="171"/>
  <c r="AH27" i="171" s="1"/>
  <c r="AC27" i="171"/>
  <c r="J27" i="171"/>
  <c r="AJ27" i="171" l="1"/>
  <c r="AM9" i="171"/>
  <c r="AM27" i="171" s="1"/>
  <c r="AN9" i="171"/>
  <c r="AN27" i="171" s="1"/>
  <c r="AK27" i="171"/>
</calcChain>
</file>

<file path=xl/sharedStrings.xml><?xml version="1.0" encoding="utf-8"?>
<sst xmlns="http://schemas.openxmlformats.org/spreadsheetml/2006/main" count="43" uniqueCount="33">
  <si>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</si>
  <si>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</si>
  <si>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</si>
  <si>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</si>
  <si>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</si>
  <si>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</si>
  <si>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</si>
  <si>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</si>
  <si>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</si>
  <si>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</si>
  <si>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</si>
  <si>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</si>
  <si>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</si>
  <si>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</si>
  <si>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</si>
  <si>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</si>
  <si>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</si>
  <si>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</si>
  <si>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</si>
  <si>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</si>
  <si>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</si>
  <si>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Численность в ДО</t>
  </si>
  <si>
    <t>Расчетный объем средств</t>
  </si>
  <si>
    <t>Расчетная бюджетная обеспеченность после выравнивания</t>
  </si>
  <si>
    <t xml:space="preserve">Минимальная доля софинансирования </t>
  </si>
  <si>
    <t>в соглашение</t>
  </si>
  <si>
    <t>Объем субсидий i-му муниципальному району - по постановлению</t>
  </si>
  <si>
    <t>Объем субсидий i-му муниципальному району - по расчету</t>
  </si>
  <si>
    <t>Объем субсидий i-му муниципальному району - по расчету с округл</t>
  </si>
  <si>
    <t>Ремонтные работы в ДО - 52030201</t>
  </si>
  <si>
    <t>Организация инновационной деятельности по апробации инновационной программы развития дополнительного образоваия детей - 52030204</t>
  </si>
  <si>
    <t>Расчет субсидии бюджетам муниципальных образований Ленинградской области на укрепление материально-технической базы организаций дополнительного образования на 2018-2020 годы</t>
  </si>
  <si>
    <t>Приложение 42 к пояснительной записке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</si>
</sst>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73" formatCode="_(* #,##0.000_);_(* \(#,##0.000\);_(* &quot;-&quot;??_);_(@_)"/>
    <numFmt numFmtId="174" formatCode="0.000%"/>
  </numFmts>
  <fonts count="1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6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8">
    <xf numFmtId="0" fontId="0" fillId="0" borderId="0" xfId="0"/>
    <xf numFmtId="0" fontId="11" fillId="0" borderId="2" xfId="4" applyFont="1" applyFill="1" applyBorder="1" applyAlignment="1">
      <alignment vertical="center" wrapText="1"/>
    </xf>
    <xf numFmtId="0" fontId="10" fillId="0" borderId="2" xfId="4" applyFont="1" applyFill="1" applyBorder="1" applyAlignment="1">
      <alignment vertical="center" wrapText="1"/>
    </xf>
    <xf numFmtId="166" fontId="10" fillId="0" borderId="2" xfId="20" applyNumberFormat="1" applyFont="1" applyFill="1" applyBorder="1" applyAlignment="1">
      <alignment vertical="center" wrapText="1"/>
    </xf>
    <xf numFmtId="166" fontId="12" fillId="0" borderId="2" xfId="20" applyNumberFormat="1" applyFont="1" applyFill="1" applyBorder="1" applyAlignment="1">
      <alignment horizontal="center" vertical="center" wrapText="1"/>
    </xf>
    <xf numFmtId="166" fontId="6" fillId="0" borderId="2" xfId="20" applyNumberFormat="1" applyFont="1" applyFill="1" applyBorder="1" applyAlignment="1">
      <alignment vertical="center" wrapText="1"/>
    </xf>
    <xf numFmtId="173" fontId="12" fillId="0" borderId="2" xfId="20" applyNumberFormat="1" applyFont="1" applyFill="1" applyBorder="1" applyAlignment="1">
      <alignment vertical="center" wrapText="1"/>
    </xf>
    <xf numFmtId="173" fontId="14" fillId="0" borderId="2" xfId="20" applyNumberFormat="1" applyFont="1" applyFill="1" applyBorder="1" applyAlignment="1">
      <alignment vertical="center" wrapText="1"/>
    </xf>
    <xf numFmtId="174" fontId="12" fillId="0" borderId="2" xfId="13" applyNumberFormat="1" applyFont="1" applyFill="1" applyBorder="1" applyAlignment="1">
      <alignment vertical="center" wrapText="1"/>
    </xf>
    <xf numFmtId="166" fontId="6" fillId="0" borderId="2" xfId="20" applyNumberFormat="1" applyFont="1" applyFill="1" applyBorder="1" applyAlignment="1">
      <alignment horizontal="center" vertical="center" wrapText="1"/>
    </xf>
    <xf numFmtId="166" fontId="13" fillId="0" borderId="2" xfId="20" applyNumberFormat="1" applyFont="1" applyFill="1" applyBorder="1" applyAlignment="1">
      <alignment horizontal="center"/>
    </xf>
    <xf numFmtId="166" fontId="11" fillId="0" borderId="2" xfId="20" applyNumberFormat="1" applyFont="1" applyFill="1" applyBorder="1" applyAlignment="1">
      <alignment vertical="center" wrapText="1"/>
    </xf>
    <xf numFmtId="0" fontId="11" fillId="2" borderId="2" xfId="4" applyFont="1" applyFill="1" applyBorder="1" applyAlignment="1">
      <alignment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4" applyFont="1" applyFill="1"/>
    <xf numFmtId="0" fontId="17" fillId="0" borderId="0" xfId="4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5" xfId="4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0" fontId="12" fillId="0" borderId="7" xfId="4" applyFont="1" applyFill="1" applyBorder="1" applyAlignment="1">
      <alignment horizontal="center" vertical="center" wrapText="1"/>
    </xf>
    <xf numFmtId="0" fontId="12" fillId="0" borderId="0" xfId="4" applyFont="1" applyFill="1"/>
    <xf numFmtId="9" fontId="12" fillId="0" borderId="2" xfId="13" applyFont="1" applyFill="1" applyBorder="1" applyAlignment="1">
      <alignment horizontal="center" vertical="center"/>
    </xf>
    <xf numFmtId="0" fontId="12" fillId="0" borderId="2" xfId="4" applyFont="1" applyFill="1" applyBorder="1" applyAlignment="1">
      <alignment horizontal="center"/>
    </xf>
    <xf numFmtId="0" fontId="12" fillId="0" borderId="2" xfId="4" applyFont="1" applyFill="1" applyBorder="1" applyAlignment="1">
      <alignment horizontal="center"/>
    </xf>
    <xf numFmtId="0" fontId="12" fillId="0" borderId="2" xfId="4" applyFont="1" applyFill="1" applyBorder="1" applyAlignment="1">
      <alignment vertical="center" wrapText="1"/>
    </xf>
    <xf numFmtId="166" fontId="6" fillId="0" borderId="2" xfId="20" applyNumberFormat="1" applyFont="1" applyFill="1" applyBorder="1"/>
    <xf numFmtId="0" fontId="13" fillId="0" borderId="0" xfId="4" applyFont="1" applyFill="1" applyAlignment="1"/>
    <xf numFmtId="173" fontId="6" fillId="0" borderId="0" xfId="4" applyNumberFormat="1" applyFont="1" applyFill="1"/>
    <xf numFmtId="166" fontId="6" fillId="0" borderId="0" xfId="4" applyNumberFormat="1" applyFont="1" applyFill="1"/>
    <xf numFmtId="0" fontId="6" fillId="0" borderId="1" xfId="4" applyFont="1" applyFill="1" applyBorder="1" applyAlignment="1">
      <alignment vertical="center" wrapText="1"/>
    </xf>
    <xf numFmtId="0" fontId="11" fillId="0" borderId="0" xfId="0" applyFont="1" applyFill="1" applyAlignment="1">
      <alignment horizontal="right"/>
    </xf>
    <xf numFmtId="166" fontId="11" fillId="0" borderId="2" xfId="20" applyNumberFormat="1" applyFont="1" applyFill="1" applyBorder="1" applyAlignment="1">
      <alignment horizontal="left" vertical="center" wrapText="1"/>
    </xf>
    <xf numFmtId="0" fontId="11" fillId="0" borderId="3" xfId="4" applyFont="1" applyFill="1" applyBorder="1" applyAlignment="1">
      <alignment horizontal="center" vertical="center" wrapText="1"/>
    </xf>
    <xf numFmtId="0" fontId="11" fillId="0" borderId="4" xfId="4" applyFont="1" applyFill="1" applyBorder="1" applyAlignment="1">
      <alignment horizontal="center" vertical="center" wrapText="1"/>
    </xf>
    <xf numFmtId="0" fontId="11" fillId="0" borderId="5" xfId="4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0" fontId="11" fillId="0" borderId="7" xfId="4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7" fillId="0" borderId="0" xfId="4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vertical="center" wrapText="1"/>
    </xf>
    <xf numFmtId="0" fontId="18" fillId="0" borderId="0" xfId="4" applyFont="1" applyFill="1" applyBorder="1" applyAlignment="1">
      <alignment horizontal="center" vertical="center" wrapText="1"/>
    </xf>
    <xf numFmtId="0" fontId="6" fillId="0" borderId="1" xfId="4" applyFont="1" applyFill="1" applyBorder="1"/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N28"/>
  <sheetViews>
    <sheetView tabSelected="1" zoomScaleNormal="100" workbookViewId="0">
      <pane xSplit="2" ySplit="8" topLeftCell="L9" activePane="bottomRight" state="frozen"/>
      <selection pane="topRight" activeCell="C1" sqref="C1"/>
      <selection pane="bottomLeft" activeCell="A6" sqref="A6"/>
      <selection pane="bottomRight" activeCell="Y18" sqref="Y18"/>
    </sheetView>
  </sheetViews>
  <sheetFormatPr defaultColWidth="9.140625" defaultRowHeight="12.75" x14ac:dyDescent="0.2"/>
  <cols>
    <col min="1" max="1" width="3.5703125" style="18" customWidth="1"/>
    <col min="2" max="2" width="16.7109375" style="18" customWidth="1"/>
    <col min="3" max="5" width="6.7109375" style="18" customWidth="1"/>
    <col min="6" max="8" width="7" style="18" customWidth="1"/>
    <col min="9" max="9" width="11" style="18" customWidth="1"/>
    <col min="10" max="10" width="12.42578125" style="18" bestFit="1" customWidth="1"/>
    <col min="11" max="12" width="12.42578125" style="18" customWidth="1"/>
    <col min="13" max="13" width="9.5703125" style="18" customWidth="1"/>
    <col min="14" max="14" width="11" style="18" customWidth="1"/>
    <col min="15" max="16" width="12.42578125" style="18" customWidth="1"/>
    <col min="17" max="17" width="11" style="18" customWidth="1"/>
    <col min="18" max="19" width="12.42578125" style="18" customWidth="1"/>
    <col min="20" max="20" width="4.140625" style="18" customWidth="1"/>
    <col min="21" max="21" width="10.28515625" style="18" customWidth="1"/>
    <col min="22" max="22" width="12.140625" style="18" customWidth="1"/>
    <col min="23" max="23" width="4.140625" style="18" customWidth="1"/>
    <col min="24" max="24" width="12" style="18" customWidth="1"/>
    <col min="25" max="25" width="12.140625" style="18" customWidth="1"/>
    <col min="26" max="26" width="4.140625" style="18" customWidth="1"/>
    <col min="27" max="27" width="10.28515625" style="18" customWidth="1"/>
    <col min="28" max="28" width="12.140625" style="18" customWidth="1"/>
    <col min="29" max="34" width="12.42578125" style="18" bestFit="1" customWidth="1"/>
    <col min="35" max="36" width="12.85546875" style="18" customWidth="1"/>
    <col min="37" max="37" width="13.140625" style="18" customWidth="1"/>
    <col min="38" max="38" width="12.28515625" style="18" customWidth="1"/>
    <col min="39" max="40" width="12.42578125" style="18" bestFit="1" customWidth="1"/>
    <col min="41" max="16384" width="9.140625" style="18"/>
  </cols>
  <sheetData>
    <row r="1" spans="1:40" ht="15" x14ac:dyDescent="0.25">
      <c r="N1" s="36" t="s">
        <v>32</v>
      </c>
    </row>
    <row r="2" spans="1:40" ht="15" x14ac:dyDescent="0.25">
      <c r="N2" s="36"/>
    </row>
    <row r="3" spans="1:40" ht="61.5" customHeight="1" x14ac:dyDescent="0.2">
      <c r="A3" s="19"/>
      <c r="B3" s="19"/>
      <c r="C3" s="56" t="s">
        <v>31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4" spans="1:40" ht="15" customHeight="1" x14ac:dyDescent="0.2">
      <c r="A4" s="53"/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57"/>
      <c r="AD4" s="57"/>
      <c r="AE4" s="57"/>
      <c r="AF4" s="57"/>
      <c r="AG4" s="57"/>
    </row>
    <row r="5" spans="1:40" ht="10.5" customHeight="1" x14ac:dyDescent="0.2">
      <c r="A5" s="16" t="s">
        <v>15</v>
      </c>
      <c r="B5" s="16" t="s">
        <v>16</v>
      </c>
      <c r="C5" s="15" t="s">
        <v>23</v>
      </c>
      <c r="D5" s="15"/>
      <c r="E5" s="15"/>
      <c r="F5" s="15" t="s">
        <v>24</v>
      </c>
      <c r="G5" s="15"/>
      <c r="H5" s="15"/>
      <c r="I5" s="38" t="s">
        <v>29</v>
      </c>
      <c r="J5" s="39"/>
      <c r="K5" s="39"/>
      <c r="L5" s="39"/>
      <c r="M5" s="39"/>
      <c r="N5" s="39"/>
      <c r="O5" s="39" t="s">
        <v>29</v>
      </c>
      <c r="P5" s="39"/>
      <c r="Q5" s="39"/>
      <c r="R5" s="39"/>
      <c r="S5" s="40"/>
      <c r="T5" s="44" t="s">
        <v>30</v>
      </c>
      <c r="U5" s="45"/>
      <c r="V5" s="45"/>
      <c r="W5" s="45"/>
      <c r="X5" s="45"/>
      <c r="Y5" s="45" t="s">
        <v>30</v>
      </c>
      <c r="Z5" s="45"/>
      <c r="AA5" s="45"/>
      <c r="AB5" s="46"/>
      <c r="AC5" s="20" t="s">
        <v>22</v>
      </c>
      <c r="AD5" s="21"/>
      <c r="AE5" s="22"/>
      <c r="AF5" s="20" t="s">
        <v>26</v>
      </c>
      <c r="AG5" s="21"/>
      <c r="AH5" s="22"/>
      <c r="AI5" s="20" t="s">
        <v>27</v>
      </c>
      <c r="AJ5" s="21"/>
      <c r="AK5" s="22"/>
      <c r="AL5" s="20" t="s">
        <v>28</v>
      </c>
      <c r="AM5" s="21"/>
      <c r="AN5" s="22"/>
    </row>
    <row r="6" spans="1:40" s="26" customFormat="1" ht="56.25" customHeight="1" x14ac:dyDescent="0.2">
      <c r="A6" s="16"/>
      <c r="B6" s="16"/>
      <c r="C6" s="15"/>
      <c r="D6" s="15"/>
      <c r="E6" s="15"/>
      <c r="F6" s="15"/>
      <c r="G6" s="15"/>
      <c r="H6" s="15"/>
      <c r="I6" s="41"/>
      <c r="J6" s="42"/>
      <c r="K6" s="42"/>
      <c r="L6" s="42"/>
      <c r="M6" s="42"/>
      <c r="N6" s="42"/>
      <c r="O6" s="42"/>
      <c r="P6" s="42"/>
      <c r="Q6" s="42"/>
      <c r="R6" s="42"/>
      <c r="S6" s="43"/>
      <c r="T6" s="47"/>
      <c r="U6" s="48"/>
      <c r="V6" s="48"/>
      <c r="W6" s="48"/>
      <c r="X6" s="48"/>
      <c r="Y6" s="48"/>
      <c r="Z6" s="48"/>
      <c r="AA6" s="48"/>
      <c r="AB6" s="49"/>
      <c r="AC6" s="23"/>
      <c r="AD6" s="24"/>
      <c r="AE6" s="25"/>
      <c r="AF6" s="23"/>
      <c r="AG6" s="24"/>
      <c r="AH6" s="25"/>
      <c r="AI6" s="23"/>
      <c r="AJ6" s="24"/>
      <c r="AK6" s="25"/>
      <c r="AL6" s="23"/>
      <c r="AM6" s="24"/>
      <c r="AN6" s="25"/>
    </row>
    <row r="7" spans="1:40" s="26" customFormat="1" ht="24.6" customHeight="1" x14ac:dyDescent="0.2">
      <c r="A7" s="16"/>
      <c r="B7" s="16"/>
      <c r="C7" s="15">
        <v>2018</v>
      </c>
      <c r="D7" s="15">
        <v>2019</v>
      </c>
      <c r="E7" s="15">
        <v>2020</v>
      </c>
      <c r="F7" s="27">
        <v>0.1</v>
      </c>
      <c r="G7" s="27"/>
      <c r="H7" s="27"/>
      <c r="I7" s="13" t="s">
        <v>21</v>
      </c>
      <c r="J7" s="4">
        <v>220</v>
      </c>
      <c r="K7" s="4" t="s">
        <v>25</v>
      </c>
      <c r="L7" s="4"/>
      <c r="M7" s="4"/>
      <c r="N7" s="13" t="s">
        <v>21</v>
      </c>
      <c r="O7" s="4">
        <v>220</v>
      </c>
      <c r="P7" s="4" t="s">
        <v>25</v>
      </c>
      <c r="Q7" s="13" t="s">
        <v>21</v>
      </c>
      <c r="R7" s="4">
        <v>220</v>
      </c>
      <c r="S7" s="4" t="s">
        <v>25</v>
      </c>
      <c r="T7" s="17">
        <v>2018</v>
      </c>
      <c r="U7" s="17"/>
      <c r="V7" s="17"/>
      <c r="W7" s="50">
        <v>2019</v>
      </c>
      <c r="X7" s="51"/>
      <c r="Y7" s="52">
        <v>2019</v>
      </c>
      <c r="Z7" s="17">
        <v>2020</v>
      </c>
      <c r="AA7" s="17"/>
      <c r="AB7" s="17"/>
      <c r="AC7" s="13">
        <v>2018</v>
      </c>
      <c r="AD7" s="13">
        <v>2019</v>
      </c>
      <c r="AE7" s="13">
        <v>2020</v>
      </c>
      <c r="AF7" s="13">
        <v>2018</v>
      </c>
      <c r="AG7" s="13">
        <v>2019</v>
      </c>
      <c r="AH7" s="13">
        <v>2020</v>
      </c>
      <c r="AI7" s="13">
        <v>2018</v>
      </c>
      <c r="AJ7" s="13">
        <v>2019</v>
      </c>
      <c r="AK7" s="13">
        <v>2020</v>
      </c>
      <c r="AL7" s="13">
        <v>2018</v>
      </c>
      <c r="AM7" s="13">
        <v>2019</v>
      </c>
      <c r="AN7" s="13">
        <v>2020</v>
      </c>
    </row>
    <row r="8" spans="1:40" s="26" customFormat="1" x14ac:dyDescent="0.2">
      <c r="A8" s="16"/>
      <c r="B8" s="16"/>
      <c r="C8" s="15"/>
      <c r="D8" s="15"/>
      <c r="E8" s="15"/>
      <c r="F8" s="13">
        <v>2018</v>
      </c>
      <c r="G8" s="13">
        <v>2019</v>
      </c>
      <c r="H8" s="13">
        <v>2020</v>
      </c>
      <c r="I8" s="28">
        <v>2018</v>
      </c>
      <c r="J8" s="28"/>
      <c r="K8" s="28"/>
      <c r="L8" s="29"/>
      <c r="M8" s="29"/>
      <c r="N8" s="28">
        <v>2019</v>
      </c>
      <c r="O8" s="28"/>
      <c r="P8" s="28"/>
      <c r="Q8" s="28">
        <v>2020</v>
      </c>
      <c r="R8" s="28"/>
      <c r="S8" s="28"/>
      <c r="T8" s="4"/>
      <c r="U8" s="5">
        <v>300000</v>
      </c>
      <c r="V8" s="5" t="s">
        <v>25</v>
      </c>
      <c r="W8" s="4"/>
      <c r="X8" s="5">
        <v>300000</v>
      </c>
      <c r="Y8" s="5" t="s">
        <v>25</v>
      </c>
      <c r="Z8" s="4"/>
      <c r="AA8" s="5">
        <v>300000</v>
      </c>
      <c r="AB8" s="5" t="s">
        <v>25</v>
      </c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</row>
    <row r="9" spans="1:40" ht="15" x14ac:dyDescent="0.2">
      <c r="A9" s="14">
        <v>1</v>
      </c>
      <c r="B9" s="1" t="s">
        <v>13</v>
      </c>
      <c r="C9" s="6">
        <v>1.492</v>
      </c>
      <c r="D9" s="6">
        <v>1.492</v>
      </c>
      <c r="E9" s="6">
        <v>1.492</v>
      </c>
      <c r="F9" s="8">
        <v>0.1</v>
      </c>
      <c r="G9" s="8">
        <v>0.1</v>
      </c>
      <c r="H9" s="8">
        <v>0.1</v>
      </c>
      <c r="I9" s="11">
        <v>4189</v>
      </c>
      <c r="J9" s="11">
        <f>ROUND(I9*$J$7,-2)</f>
        <v>921600</v>
      </c>
      <c r="K9" s="11">
        <f>ROUND(J9*(1-F9),-2)</f>
        <v>829400</v>
      </c>
      <c r="L9" s="11">
        <v>829400</v>
      </c>
      <c r="M9" s="11">
        <v>16000</v>
      </c>
      <c r="N9" s="11">
        <v>4189</v>
      </c>
      <c r="O9" s="11">
        <f>ROUND(N9*$O$7,-2)</f>
        <v>921600</v>
      </c>
      <c r="P9" s="11">
        <f>ROUND(O9*(1-G9),-2)</f>
        <v>829400</v>
      </c>
      <c r="Q9" s="11">
        <v>4189</v>
      </c>
      <c r="R9" s="11">
        <f>ROUND(Q9*$R$7,-2)</f>
        <v>921600</v>
      </c>
      <c r="S9" s="11">
        <f>ROUND(R9*(1-H9),-2)</f>
        <v>829400</v>
      </c>
      <c r="T9" s="11">
        <v>1</v>
      </c>
      <c r="U9" s="9">
        <f>ROUND(T9*$U$8,0)</f>
        <v>300000</v>
      </c>
      <c r="V9" s="9">
        <f>ROUND(U9*(1-F9),0)</f>
        <v>270000</v>
      </c>
      <c r="W9" s="11">
        <v>1</v>
      </c>
      <c r="X9" s="9">
        <f>ROUND(W9*$U$8,0)</f>
        <v>300000</v>
      </c>
      <c r="Y9" s="9">
        <f>ROUND(X9*(1-G9),0)</f>
        <v>270000</v>
      </c>
      <c r="Z9" s="11">
        <v>1</v>
      </c>
      <c r="AA9" s="9">
        <f>ROUND(Z9*$U$8,0)</f>
        <v>300000</v>
      </c>
      <c r="AB9" s="31">
        <f>ROUND(AA9*(1-H9),0)</f>
        <v>270000</v>
      </c>
      <c r="AC9" s="11">
        <f>J9+U9</f>
        <v>1221600</v>
      </c>
      <c r="AD9" s="11">
        <f>O9+X9</f>
        <v>1221600</v>
      </c>
      <c r="AE9" s="11">
        <f>R9+AA9</f>
        <v>1221600</v>
      </c>
      <c r="AF9" s="37">
        <f>ROUND(AC9*(1-F9),-2)</f>
        <v>1099400</v>
      </c>
      <c r="AG9" s="37">
        <f>ROUND(AD9*(1-G9),-2)</f>
        <v>1099400</v>
      </c>
      <c r="AH9" s="37">
        <f>ROUND(AE9*(1-H9),-2)</f>
        <v>1099400</v>
      </c>
      <c r="AI9" s="11">
        <f>K9+V9</f>
        <v>1099400</v>
      </c>
      <c r="AJ9" s="11">
        <f>P9+Y9</f>
        <v>1099400</v>
      </c>
      <c r="AK9" s="11">
        <f>S9+AB9</f>
        <v>1099400</v>
      </c>
      <c r="AL9" s="11">
        <f>ROUND(AI9,-2)</f>
        <v>1099400</v>
      </c>
      <c r="AM9" s="11">
        <f t="shared" ref="AM9:AN9" si="0">ROUND(AJ9,-2)</f>
        <v>1099400</v>
      </c>
      <c r="AN9" s="11">
        <f t="shared" si="0"/>
        <v>1099400</v>
      </c>
    </row>
    <row r="10" spans="1:40" ht="15" x14ac:dyDescent="0.2">
      <c r="A10" s="14">
        <v>2</v>
      </c>
      <c r="B10" s="1" t="s">
        <v>18</v>
      </c>
      <c r="C10" s="6">
        <v>1.492</v>
      </c>
      <c r="D10" s="6">
        <v>1.492</v>
      </c>
      <c r="E10" s="6">
        <v>1.492</v>
      </c>
      <c r="F10" s="8">
        <v>0.1</v>
      </c>
      <c r="G10" s="8">
        <v>0.1</v>
      </c>
      <c r="H10" s="8">
        <v>0.1</v>
      </c>
      <c r="I10" s="11">
        <v>4442</v>
      </c>
      <c r="J10" s="11">
        <f t="shared" ref="J10:J26" si="1">ROUND(I10*$J$7,-2)</f>
        <v>977200</v>
      </c>
      <c r="K10" s="11">
        <f t="shared" ref="K10:K26" si="2">ROUND(J10*(1-F10),-2)</f>
        <v>879500</v>
      </c>
      <c r="L10" s="11">
        <v>879500</v>
      </c>
      <c r="M10" s="11">
        <v>403300</v>
      </c>
      <c r="N10" s="11">
        <v>4442</v>
      </c>
      <c r="O10" s="11">
        <f t="shared" ref="O10:O26" si="3">ROUND(N10*$O$7,-2)</f>
        <v>977200</v>
      </c>
      <c r="P10" s="11">
        <f t="shared" ref="P10:P26" si="4">ROUND(O10*(1-G10),-2)</f>
        <v>879500</v>
      </c>
      <c r="Q10" s="11">
        <v>4442</v>
      </c>
      <c r="R10" s="11">
        <f t="shared" ref="R10:R26" si="5">ROUND(Q10*$R$7,-2)</f>
        <v>977200</v>
      </c>
      <c r="S10" s="11">
        <f t="shared" ref="S10:S26" si="6">ROUND(R10*(1-H10),-2)</f>
        <v>879500</v>
      </c>
      <c r="T10" s="11"/>
      <c r="U10" s="9">
        <f t="shared" ref="U10:X26" si="7">ROUND(T10*$U$8,0)</f>
        <v>0</v>
      </c>
      <c r="V10" s="9">
        <f t="shared" ref="V10:V26" si="8">ROUND(U10*(1-F10),0)</f>
        <v>0</v>
      </c>
      <c r="W10" s="11"/>
      <c r="X10" s="9">
        <f t="shared" si="7"/>
        <v>0</v>
      </c>
      <c r="Y10" s="9">
        <f t="shared" ref="Y10:Y26" si="9">ROUND(X10*(1-G10),0)</f>
        <v>0</v>
      </c>
      <c r="Z10" s="11"/>
      <c r="AA10" s="9">
        <f t="shared" ref="AA10" si="10">ROUND(Z10*$U$8,0)</f>
        <v>0</v>
      </c>
      <c r="AB10" s="31">
        <f t="shared" ref="AB10:AB26" si="11">ROUND(AA10*(1-H10),0)</f>
        <v>0</v>
      </c>
      <c r="AC10" s="11">
        <f t="shared" ref="AC10:AC26" si="12">J10+U10</f>
        <v>977200</v>
      </c>
      <c r="AD10" s="11">
        <f t="shared" ref="AD10:AD26" si="13">O10+X10</f>
        <v>977200</v>
      </c>
      <c r="AE10" s="11">
        <f t="shared" ref="AE10:AE26" si="14">R10+AA10</f>
        <v>977200</v>
      </c>
      <c r="AF10" s="37">
        <f t="shared" ref="AF10:AF26" si="15">ROUND(AC10*(1-F10),-2)</f>
        <v>879500</v>
      </c>
      <c r="AG10" s="37">
        <f t="shared" ref="AG10:AG26" si="16">ROUND(AD10*(1-G10),-2)</f>
        <v>879500</v>
      </c>
      <c r="AH10" s="37">
        <f t="shared" ref="AH10:AH26" si="17">ROUND(AE10*(1-H10),-2)</f>
        <v>879500</v>
      </c>
      <c r="AI10" s="11">
        <f t="shared" ref="AI10:AI26" si="18">K10+V10</f>
        <v>879500</v>
      </c>
      <c r="AJ10" s="11">
        <f t="shared" ref="AJ10:AJ26" si="19">P10+Y10</f>
        <v>879500</v>
      </c>
      <c r="AK10" s="11">
        <f t="shared" ref="AK10:AK26" si="20">S10+AB10</f>
        <v>879500</v>
      </c>
      <c r="AL10" s="11">
        <f t="shared" ref="AL10:AL26" si="21">ROUND(AI10,-2)</f>
        <v>879500</v>
      </c>
      <c r="AM10" s="11">
        <f t="shared" ref="AM10:AM26" si="22">ROUND(AJ10,-2)</f>
        <v>879500</v>
      </c>
      <c r="AN10" s="11">
        <f t="shared" ref="AN10:AN26" si="23">ROUND(AK10,-2)</f>
        <v>879500</v>
      </c>
    </row>
    <row r="11" spans="1:40" ht="15" x14ac:dyDescent="0.2">
      <c r="A11" s="14">
        <v>3</v>
      </c>
      <c r="B11" s="1" t="s">
        <v>19</v>
      </c>
      <c r="C11" s="6">
        <v>1.492</v>
      </c>
      <c r="D11" s="6">
        <v>1.492</v>
      </c>
      <c r="E11" s="6">
        <v>1.492</v>
      </c>
      <c r="F11" s="8">
        <v>0.1</v>
      </c>
      <c r="G11" s="8">
        <v>0.1</v>
      </c>
      <c r="H11" s="8">
        <v>0.1</v>
      </c>
      <c r="I11" s="11">
        <v>9710</v>
      </c>
      <c r="J11" s="11">
        <f t="shared" si="1"/>
        <v>2136200</v>
      </c>
      <c r="K11" s="11">
        <f t="shared" si="2"/>
        <v>1922600</v>
      </c>
      <c r="L11" s="11">
        <v>1922600</v>
      </c>
      <c r="M11" s="11">
        <v>29500</v>
      </c>
      <c r="N11" s="11">
        <v>9710</v>
      </c>
      <c r="O11" s="11">
        <f t="shared" si="3"/>
        <v>2136200</v>
      </c>
      <c r="P11" s="11">
        <f t="shared" si="4"/>
        <v>1922600</v>
      </c>
      <c r="Q11" s="11">
        <v>9710</v>
      </c>
      <c r="R11" s="11">
        <f t="shared" si="5"/>
        <v>2136200</v>
      </c>
      <c r="S11" s="11">
        <f t="shared" si="6"/>
        <v>1922600</v>
      </c>
      <c r="T11" s="11">
        <v>1</v>
      </c>
      <c r="U11" s="9">
        <f t="shared" si="7"/>
        <v>300000</v>
      </c>
      <c r="V11" s="9">
        <f t="shared" si="8"/>
        <v>270000</v>
      </c>
      <c r="W11" s="11">
        <v>1</v>
      </c>
      <c r="X11" s="9">
        <f t="shared" si="7"/>
        <v>300000</v>
      </c>
      <c r="Y11" s="9">
        <f t="shared" si="9"/>
        <v>270000</v>
      </c>
      <c r="Z11" s="11">
        <v>1</v>
      </c>
      <c r="AA11" s="9">
        <f t="shared" ref="AA11" si="24">ROUND(Z11*$U$8,0)</f>
        <v>300000</v>
      </c>
      <c r="AB11" s="31">
        <f t="shared" si="11"/>
        <v>270000</v>
      </c>
      <c r="AC11" s="11">
        <f t="shared" si="12"/>
        <v>2436200</v>
      </c>
      <c r="AD11" s="11">
        <f t="shared" si="13"/>
        <v>2436200</v>
      </c>
      <c r="AE11" s="11">
        <f t="shared" si="14"/>
        <v>2436200</v>
      </c>
      <c r="AF11" s="37">
        <f t="shared" si="15"/>
        <v>2192600</v>
      </c>
      <c r="AG11" s="37">
        <f t="shared" si="16"/>
        <v>2192600</v>
      </c>
      <c r="AH11" s="37">
        <f t="shared" si="17"/>
        <v>2192600</v>
      </c>
      <c r="AI11" s="11">
        <f t="shared" si="18"/>
        <v>2192600</v>
      </c>
      <c r="AJ11" s="11">
        <f t="shared" si="19"/>
        <v>2192600</v>
      </c>
      <c r="AK11" s="11">
        <f t="shared" si="20"/>
        <v>2192600</v>
      </c>
      <c r="AL11" s="11">
        <f t="shared" si="21"/>
        <v>2192600</v>
      </c>
      <c r="AM11" s="11">
        <f t="shared" si="22"/>
        <v>2192600</v>
      </c>
      <c r="AN11" s="11">
        <f t="shared" si="23"/>
        <v>2192600</v>
      </c>
    </row>
    <row r="12" spans="1:40" ht="15" x14ac:dyDescent="0.2">
      <c r="A12" s="14">
        <v>4</v>
      </c>
      <c r="B12" s="1" t="s">
        <v>0</v>
      </c>
      <c r="C12" s="6">
        <v>1.492</v>
      </c>
      <c r="D12" s="6">
        <v>1.492</v>
      </c>
      <c r="E12" s="6">
        <v>1.492</v>
      </c>
      <c r="F12" s="8">
        <v>0.1</v>
      </c>
      <c r="G12" s="8">
        <v>0.1</v>
      </c>
      <c r="H12" s="8">
        <v>0.1</v>
      </c>
      <c r="I12" s="11">
        <v>11023</v>
      </c>
      <c r="J12" s="11">
        <f t="shared" si="1"/>
        <v>2425100</v>
      </c>
      <c r="K12" s="11">
        <f t="shared" si="2"/>
        <v>2182600</v>
      </c>
      <c r="L12" s="11">
        <v>2182600</v>
      </c>
      <c r="M12" s="11">
        <v>36100</v>
      </c>
      <c r="N12" s="11">
        <v>11023</v>
      </c>
      <c r="O12" s="11">
        <f t="shared" si="3"/>
        <v>2425100</v>
      </c>
      <c r="P12" s="11">
        <f t="shared" si="4"/>
        <v>2182600</v>
      </c>
      <c r="Q12" s="11">
        <v>11023</v>
      </c>
      <c r="R12" s="11">
        <f t="shared" si="5"/>
        <v>2425100</v>
      </c>
      <c r="S12" s="11">
        <f t="shared" si="6"/>
        <v>2182600</v>
      </c>
      <c r="T12" s="11"/>
      <c r="U12" s="9">
        <f t="shared" si="7"/>
        <v>0</v>
      </c>
      <c r="V12" s="9">
        <f t="shared" si="8"/>
        <v>0</v>
      </c>
      <c r="W12" s="11"/>
      <c r="X12" s="9">
        <f t="shared" si="7"/>
        <v>0</v>
      </c>
      <c r="Y12" s="9">
        <f t="shared" si="9"/>
        <v>0</v>
      </c>
      <c r="Z12" s="11"/>
      <c r="AA12" s="9">
        <f t="shared" ref="AA12" si="25">ROUND(Z12*$U$8,0)</f>
        <v>0</v>
      </c>
      <c r="AB12" s="31">
        <f t="shared" si="11"/>
        <v>0</v>
      </c>
      <c r="AC12" s="11">
        <f t="shared" si="12"/>
        <v>2425100</v>
      </c>
      <c r="AD12" s="11">
        <f t="shared" si="13"/>
        <v>2425100</v>
      </c>
      <c r="AE12" s="11">
        <f t="shared" si="14"/>
        <v>2425100</v>
      </c>
      <c r="AF12" s="37">
        <f t="shared" si="15"/>
        <v>2182600</v>
      </c>
      <c r="AG12" s="37">
        <f t="shared" si="16"/>
        <v>2182600</v>
      </c>
      <c r="AH12" s="37">
        <f t="shared" si="17"/>
        <v>2182600</v>
      </c>
      <c r="AI12" s="11">
        <f t="shared" si="18"/>
        <v>2182600</v>
      </c>
      <c r="AJ12" s="11">
        <f t="shared" si="19"/>
        <v>2182600</v>
      </c>
      <c r="AK12" s="11">
        <f t="shared" si="20"/>
        <v>2182600</v>
      </c>
      <c r="AL12" s="11">
        <f t="shared" si="21"/>
        <v>2182600</v>
      </c>
      <c r="AM12" s="11">
        <f t="shared" si="22"/>
        <v>2182600</v>
      </c>
      <c r="AN12" s="11">
        <f t="shared" si="23"/>
        <v>2182600</v>
      </c>
    </row>
    <row r="13" spans="1:40" ht="15" x14ac:dyDescent="0.2">
      <c r="A13" s="14">
        <v>5</v>
      </c>
      <c r="B13" s="1" t="s">
        <v>1</v>
      </c>
      <c r="C13" s="6">
        <v>1.492</v>
      </c>
      <c r="D13" s="6">
        <v>1.492</v>
      </c>
      <c r="E13" s="6">
        <v>1.492</v>
      </c>
      <c r="F13" s="8">
        <v>0.1</v>
      </c>
      <c r="G13" s="8">
        <v>0.1</v>
      </c>
      <c r="H13" s="8">
        <v>0.1</v>
      </c>
      <c r="I13" s="11">
        <v>7418</v>
      </c>
      <c r="J13" s="11">
        <f t="shared" si="1"/>
        <v>1632000</v>
      </c>
      <c r="K13" s="11">
        <f t="shared" si="2"/>
        <v>1468800</v>
      </c>
      <c r="L13" s="11">
        <v>1468800</v>
      </c>
      <c r="M13" s="11">
        <v>-580100</v>
      </c>
      <c r="N13" s="11">
        <v>7418</v>
      </c>
      <c r="O13" s="11">
        <f t="shared" si="3"/>
        <v>1632000</v>
      </c>
      <c r="P13" s="11">
        <f t="shared" si="4"/>
        <v>1468800</v>
      </c>
      <c r="Q13" s="11">
        <v>7418</v>
      </c>
      <c r="R13" s="11">
        <f t="shared" si="5"/>
        <v>1632000</v>
      </c>
      <c r="S13" s="11">
        <f t="shared" si="6"/>
        <v>1468800</v>
      </c>
      <c r="T13" s="11"/>
      <c r="U13" s="9">
        <f t="shared" si="7"/>
        <v>0</v>
      </c>
      <c r="V13" s="9">
        <f t="shared" si="8"/>
        <v>0</v>
      </c>
      <c r="W13" s="11"/>
      <c r="X13" s="9">
        <f t="shared" si="7"/>
        <v>0</v>
      </c>
      <c r="Y13" s="9">
        <f t="shared" si="9"/>
        <v>0</v>
      </c>
      <c r="Z13" s="11"/>
      <c r="AA13" s="9">
        <f t="shared" ref="AA13" si="26">ROUND(Z13*$U$8,0)</f>
        <v>0</v>
      </c>
      <c r="AB13" s="31">
        <f t="shared" si="11"/>
        <v>0</v>
      </c>
      <c r="AC13" s="11">
        <f t="shared" si="12"/>
        <v>1632000</v>
      </c>
      <c r="AD13" s="11">
        <f t="shared" si="13"/>
        <v>1632000</v>
      </c>
      <c r="AE13" s="11">
        <f t="shared" si="14"/>
        <v>1632000</v>
      </c>
      <c r="AF13" s="37">
        <f t="shared" si="15"/>
        <v>1468800</v>
      </c>
      <c r="AG13" s="37">
        <f t="shared" si="16"/>
        <v>1468800</v>
      </c>
      <c r="AH13" s="37">
        <f t="shared" si="17"/>
        <v>1468800</v>
      </c>
      <c r="AI13" s="11">
        <f t="shared" si="18"/>
        <v>1468800</v>
      </c>
      <c r="AJ13" s="11">
        <f t="shared" si="19"/>
        <v>1468800</v>
      </c>
      <c r="AK13" s="11">
        <f t="shared" si="20"/>
        <v>1468800</v>
      </c>
      <c r="AL13" s="11">
        <f t="shared" si="21"/>
        <v>1468800</v>
      </c>
      <c r="AM13" s="11">
        <f t="shared" si="22"/>
        <v>1468800</v>
      </c>
      <c r="AN13" s="11">
        <f t="shared" si="23"/>
        <v>1468800</v>
      </c>
    </row>
    <row r="14" spans="1:40" ht="15" x14ac:dyDescent="0.2">
      <c r="A14" s="14">
        <v>6</v>
      </c>
      <c r="B14" s="1" t="s">
        <v>20</v>
      </c>
      <c r="C14" s="6">
        <v>1.492</v>
      </c>
      <c r="D14" s="6">
        <v>1.492</v>
      </c>
      <c r="E14" s="6">
        <v>1.492</v>
      </c>
      <c r="F14" s="8">
        <v>0.1</v>
      </c>
      <c r="G14" s="8">
        <v>0.1</v>
      </c>
      <c r="H14" s="8">
        <v>0.1</v>
      </c>
      <c r="I14" s="11">
        <v>12984</v>
      </c>
      <c r="J14" s="11">
        <f t="shared" si="1"/>
        <v>2856500</v>
      </c>
      <c r="K14" s="11">
        <f t="shared" si="2"/>
        <v>2570900</v>
      </c>
      <c r="L14" s="11">
        <v>2570900</v>
      </c>
      <c r="M14" s="11">
        <v>57500</v>
      </c>
      <c r="N14" s="11">
        <v>12984</v>
      </c>
      <c r="O14" s="11">
        <f t="shared" si="3"/>
        <v>2856500</v>
      </c>
      <c r="P14" s="11">
        <f t="shared" si="4"/>
        <v>2570900</v>
      </c>
      <c r="Q14" s="11">
        <v>12984</v>
      </c>
      <c r="R14" s="11">
        <f t="shared" si="5"/>
        <v>2856500</v>
      </c>
      <c r="S14" s="11">
        <f t="shared" si="6"/>
        <v>2570900</v>
      </c>
      <c r="T14" s="11">
        <v>1</v>
      </c>
      <c r="U14" s="9">
        <f t="shared" si="7"/>
        <v>300000</v>
      </c>
      <c r="V14" s="9">
        <f t="shared" si="8"/>
        <v>270000</v>
      </c>
      <c r="W14" s="11">
        <v>1</v>
      </c>
      <c r="X14" s="9">
        <f t="shared" si="7"/>
        <v>300000</v>
      </c>
      <c r="Y14" s="9">
        <f t="shared" si="9"/>
        <v>270000</v>
      </c>
      <c r="Z14" s="11">
        <v>1</v>
      </c>
      <c r="AA14" s="9">
        <f t="shared" ref="AA14" si="27">ROUND(Z14*$U$8,0)</f>
        <v>300000</v>
      </c>
      <c r="AB14" s="31">
        <f t="shared" si="11"/>
        <v>270000</v>
      </c>
      <c r="AC14" s="11">
        <f t="shared" si="12"/>
        <v>3156500</v>
      </c>
      <c r="AD14" s="11">
        <f t="shared" si="13"/>
        <v>3156500</v>
      </c>
      <c r="AE14" s="11">
        <f t="shared" si="14"/>
        <v>3156500</v>
      </c>
      <c r="AF14" s="37">
        <f t="shared" si="15"/>
        <v>2840900</v>
      </c>
      <c r="AG14" s="37">
        <f t="shared" si="16"/>
        <v>2840900</v>
      </c>
      <c r="AH14" s="37">
        <f t="shared" si="17"/>
        <v>2840900</v>
      </c>
      <c r="AI14" s="11">
        <f t="shared" si="18"/>
        <v>2840900</v>
      </c>
      <c r="AJ14" s="11">
        <f t="shared" si="19"/>
        <v>2840900</v>
      </c>
      <c r="AK14" s="11">
        <f t="shared" si="20"/>
        <v>2840900</v>
      </c>
      <c r="AL14" s="11">
        <f t="shared" si="21"/>
        <v>2840900</v>
      </c>
      <c r="AM14" s="11">
        <f t="shared" si="22"/>
        <v>2840900</v>
      </c>
      <c r="AN14" s="11">
        <f t="shared" si="23"/>
        <v>2840900</v>
      </c>
    </row>
    <row r="15" spans="1:40" ht="15" x14ac:dyDescent="0.2">
      <c r="A15" s="14">
        <v>7</v>
      </c>
      <c r="B15" s="1" t="s">
        <v>2</v>
      </c>
      <c r="C15" s="6">
        <v>1.492</v>
      </c>
      <c r="D15" s="6">
        <v>1.492</v>
      </c>
      <c r="E15" s="6">
        <v>1.492</v>
      </c>
      <c r="F15" s="8">
        <v>0.1</v>
      </c>
      <c r="G15" s="8">
        <v>0.1</v>
      </c>
      <c r="H15" s="8">
        <v>0.1</v>
      </c>
      <c r="I15" s="11">
        <v>5535</v>
      </c>
      <c r="J15" s="11">
        <f t="shared" si="1"/>
        <v>1217700</v>
      </c>
      <c r="K15" s="11">
        <f t="shared" si="2"/>
        <v>1095900</v>
      </c>
      <c r="L15" s="11">
        <v>1095900</v>
      </c>
      <c r="M15" s="11">
        <v>-26000</v>
      </c>
      <c r="N15" s="11">
        <v>5535</v>
      </c>
      <c r="O15" s="11">
        <f t="shared" si="3"/>
        <v>1217700</v>
      </c>
      <c r="P15" s="11">
        <f t="shared" si="4"/>
        <v>1095900</v>
      </c>
      <c r="Q15" s="11">
        <v>5535</v>
      </c>
      <c r="R15" s="11">
        <f t="shared" si="5"/>
        <v>1217700</v>
      </c>
      <c r="S15" s="11">
        <f t="shared" si="6"/>
        <v>1095900</v>
      </c>
      <c r="T15" s="11">
        <v>1</v>
      </c>
      <c r="U15" s="9">
        <f t="shared" si="7"/>
        <v>300000</v>
      </c>
      <c r="V15" s="9">
        <f t="shared" si="8"/>
        <v>270000</v>
      </c>
      <c r="W15" s="11">
        <v>1</v>
      </c>
      <c r="X15" s="9">
        <f t="shared" si="7"/>
        <v>300000</v>
      </c>
      <c r="Y15" s="9">
        <f t="shared" si="9"/>
        <v>270000</v>
      </c>
      <c r="Z15" s="11">
        <v>1</v>
      </c>
      <c r="AA15" s="9">
        <f t="shared" ref="AA15" si="28">ROUND(Z15*$U$8,0)</f>
        <v>300000</v>
      </c>
      <c r="AB15" s="31">
        <f t="shared" si="11"/>
        <v>270000</v>
      </c>
      <c r="AC15" s="11">
        <f t="shared" si="12"/>
        <v>1517700</v>
      </c>
      <c r="AD15" s="11">
        <f t="shared" si="13"/>
        <v>1517700</v>
      </c>
      <c r="AE15" s="11">
        <f t="shared" si="14"/>
        <v>1517700</v>
      </c>
      <c r="AF15" s="37">
        <f t="shared" si="15"/>
        <v>1365900</v>
      </c>
      <c r="AG15" s="37">
        <f t="shared" si="16"/>
        <v>1365900</v>
      </c>
      <c r="AH15" s="37">
        <f t="shared" si="17"/>
        <v>1365900</v>
      </c>
      <c r="AI15" s="11">
        <f t="shared" si="18"/>
        <v>1365900</v>
      </c>
      <c r="AJ15" s="11">
        <f t="shared" si="19"/>
        <v>1365900</v>
      </c>
      <c r="AK15" s="11">
        <f t="shared" si="20"/>
        <v>1365900</v>
      </c>
      <c r="AL15" s="11">
        <f t="shared" si="21"/>
        <v>1365900</v>
      </c>
      <c r="AM15" s="11">
        <f t="shared" si="22"/>
        <v>1365900</v>
      </c>
      <c r="AN15" s="11">
        <f t="shared" si="23"/>
        <v>1365900</v>
      </c>
    </row>
    <row r="16" spans="1:40" ht="15" x14ac:dyDescent="0.2">
      <c r="A16" s="14">
        <v>8</v>
      </c>
      <c r="B16" s="1" t="s">
        <v>3</v>
      </c>
      <c r="C16" s="6">
        <v>1.492</v>
      </c>
      <c r="D16" s="6">
        <v>1.492</v>
      </c>
      <c r="E16" s="6">
        <v>1.492</v>
      </c>
      <c r="F16" s="8">
        <v>0.1</v>
      </c>
      <c r="G16" s="8">
        <v>0.1</v>
      </c>
      <c r="H16" s="8">
        <v>0.1</v>
      </c>
      <c r="I16" s="11">
        <v>8966</v>
      </c>
      <c r="J16" s="11">
        <f t="shared" si="1"/>
        <v>1972500</v>
      </c>
      <c r="K16" s="11">
        <f t="shared" si="2"/>
        <v>1775300</v>
      </c>
      <c r="L16" s="11">
        <v>1775300</v>
      </c>
      <c r="M16" s="11">
        <v>122400</v>
      </c>
      <c r="N16" s="11">
        <v>8966</v>
      </c>
      <c r="O16" s="11">
        <f t="shared" si="3"/>
        <v>1972500</v>
      </c>
      <c r="P16" s="11">
        <f t="shared" si="4"/>
        <v>1775300</v>
      </c>
      <c r="Q16" s="11">
        <v>8966</v>
      </c>
      <c r="R16" s="11">
        <f t="shared" si="5"/>
        <v>1972500</v>
      </c>
      <c r="S16" s="11">
        <f t="shared" si="6"/>
        <v>1775300</v>
      </c>
      <c r="T16" s="11"/>
      <c r="U16" s="9">
        <f t="shared" si="7"/>
        <v>0</v>
      </c>
      <c r="V16" s="9">
        <f t="shared" si="8"/>
        <v>0</v>
      </c>
      <c r="W16" s="11"/>
      <c r="X16" s="9">
        <f t="shared" si="7"/>
        <v>0</v>
      </c>
      <c r="Y16" s="9">
        <f t="shared" si="9"/>
        <v>0</v>
      </c>
      <c r="Z16" s="11"/>
      <c r="AA16" s="9">
        <f t="shared" ref="AA16" si="29">ROUND(Z16*$U$8,0)</f>
        <v>0</v>
      </c>
      <c r="AB16" s="31">
        <f t="shared" si="11"/>
        <v>0</v>
      </c>
      <c r="AC16" s="11">
        <f t="shared" si="12"/>
        <v>1972500</v>
      </c>
      <c r="AD16" s="11">
        <f t="shared" si="13"/>
        <v>1972500</v>
      </c>
      <c r="AE16" s="11">
        <f t="shared" si="14"/>
        <v>1972500</v>
      </c>
      <c r="AF16" s="37">
        <f t="shared" si="15"/>
        <v>1775300</v>
      </c>
      <c r="AG16" s="37">
        <f t="shared" si="16"/>
        <v>1775300</v>
      </c>
      <c r="AH16" s="37">
        <f t="shared" si="17"/>
        <v>1775300</v>
      </c>
      <c r="AI16" s="11">
        <f t="shared" si="18"/>
        <v>1775300</v>
      </c>
      <c r="AJ16" s="11">
        <f t="shared" si="19"/>
        <v>1775300</v>
      </c>
      <c r="AK16" s="11">
        <f t="shared" si="20"/>
        <v>1775300</v>
      </c>
      <c r="AL16" s="11">
        <f t="shared" si="21"/>
        <v>1775300</v>
      </c>
      <c r="AM16" s="11">
        <f t="shared" si="22"/>
        <v>1775300</v>
      </c>
      <c r="AN16" s="11">
        <f t="shared" si="23"/>
        <v>1775300</v>
      </c>
    </row>
    <row r="17" spans="1:40" ht="15" x14ac:dyDescent="0.2">
      <c r="A17" s="14">
        <v>9</v>
      </c>
      <c r="B17" s="1" t="s">
        <v>4</v>
      </c>
      <c r="C17" s="6">
        <v>1.492</v>
      </c>
      <c r="D17" s="6">
        <v>1.492</v>
      </c>
      <c r="E17" s="6">
        <v>1.492</v>
      </c>
      <c r="F17" s="8">
        <v>0.1</v>
      </c>
      <c r="G17" s="8">
        <v>0.1</v>
      </c>
      <c r="H17" s="8">
        <v>0.1</v>
      </c>
      <c r="I17" s="11">
        <v>7461</v>
      </c>
      <c r="J17" s="11">
        <f t="shared" si="1"/>
        <v>1641400</v>
      </c>
      <c r="K17" s="11">
        <f t="shared" si="2"/>
        <v>1477300</v>
      </c>
      <c r="L17" s="11">
        <v>1477300</v>
      </c>
      <c r="M17" s="11">
        <v>93900</v>
      </c>
      <c r="N17" s="11">
        <v>7461</v>
      </c>
      <c r="O17" s="11">
        <f t="shared" si="3"/>
        <v>1641400</v>
      </c>
      <c r="P17" s="11">
        <f t="shared" si="4"/>
        <v>1477300</v>
      </c>
      <c r="Q17" s="11">
        <v>7461</v>
      </c>
      <c r="R17" s="11">
        <f t="shared" si="5"/>
        <v>1641400</v>
      </c>
      <c r="S17" s="11">
        <f t="shared" si="6"/>
        <v>1477300</v>
      </c>
      <c r="T17" s="11">
        <v>2</v>
      </c>
      <c r="U17" s="9">
        <f t="shared" si="7"/>
        <v>600000</v>
      </c>
      <c r="V17" s="9">
        <f t="shared" si="8"/>
        <v>540000</v>
      </c>
      <c r="W17" s="11">
        <v>2</v>
      </c>
      <c r="X17" s="9">
        <f t="shared" si="7"/>
        <v>600000</v>
      </c>
      <c r="Y17" s="9">
        <f t="shared" si="9"/>
        <v>540000</v>
      </c>
      <c r="Z17" s="11">
        <v>2</v>
      </c>
      <c r="AA17" s="9">
        <f t="shared" ref="AA17" si="30">ROUND(Z17*$U$8,0)</f>
        <v>600000</v>
      </c>
      <c r="AB17" s="31">
        <f t="shared" si="11"/>
        <v>540000</v>
      </c>
      <c r="AC17" s="11">
        <f t="shared" si="12"/>
        <v>2241400</v>
      </c>
      <c r="AD17" s="11">
        <f t="shared" si="13"/>
        <v>2241400</v>
      </c>
      <c r="AE17" s="11">
        <f t="shared" si="14"/>
        <v>2241400</v>
      </c>
      <c r="AF17" s="37">
        <f t="shared" si="15"/>
        <v>2017300</v>
      </c>
      <c r="AG17" s="37">
        <f t="shared" si="16"/>
        <v>2017300</v>
      </c>
      <c r="AH17" s="37">
        <f t="shared" si="17"/>
        <v>2017300</v>
      </c>
      <c r="AI17" s="11">
        <f t="shared" si="18"/>
        <v>2017300</v>
      </c>
      <c r="AJ17" s="11">
        <f t="shared" si="19"/>
        <v>2017300</v>
      </c>
      <c r="AK17" s="11">
        <f t="shared" si="20"/>
        <v>2017300</v>
      </c>
      <c r="AL17" s="11">
        <f t="shared" si="21"/>
        <v>2017300</v>
      </c>
      <c r="AM17" s="11">
        <f t="shared" si="22"/>
        <v>2017300</v>
      </c>
      <c r="AN17" s="11">
        <f t="shared" si="23"/>
        <v>2017300</v>
      </c>
    </row>
    <row r="18" spans="1:40" ht="15" x14ac:dyDescent="0.2">
      <c r="A18" s="14">
        <v>10</v>
      </c>
      <c r="B18" s="1" t="s">
        <v>14</v>
      </c>
      <c r="C18" s="6">
        <v>1.492</v>
      </c>
      <c r="D18" s="6">
        <v>1.492</v>
      </c>
      <c r="E18" s="6">
        <v>1.492</v>
      </c>
      <c r="F18" s="8">
        <v>0.1</v>
      </c>
      <c r="G18" s="8">
        <v>0.1</v>
      </c>
      <c r="H18" s="8">
        <v>0.1</v>
      </c>
      <c r="I18" s="11">
        <v>766</v>
      </c>
      <c r="J18" s="11">
        <f t="shared" si="1"/>
        <v>168500</v>
      </c>
      <c r="K18" s="11">
        <f t="shared" si="2"/>
        <v>151700</v>
      </c>
      <c r="L18" s="11">
        <v>151700</v>
      </c>
      <c r="M18" s="11">
        <v>-3700</v>
      </c>
      <c r="N18" s="11">
        <v>766</v>
      </c>
      <c r="O18" s="11">
        <f t="shared" si="3"/>
        <v>168500</v>
      </c>
      <c r="P18" s="11">
        <f t="shared" si="4"/>
        <v>151700</v>
      </c>
      <c r="Q18" s="11">
        <v>766</v>
      </c>
      <c r="R18" s="11">
        <f t="shared" si="5"/>
        <v>168500</v>
      </c>
      <c r="S18" s="11">
        <f t="shared" si="6"/>
        <v>151700</v>
      </c>
      <c r="T18" s="11"/>
      <c r="U18" s="9">
        <f t="shared" si="7"/>
        <v>0</v>
      </c>
      <c r="V18" s="9">
        <f t="shared" si="8"/>
        <v>0</v>
      </c>
      <c r="W18" s="11"/>
      <c r="X18" s="9">
        <f t="shared" si="7"/>
        <v>0</v>
      </c>
      <c r="Y18" s="9">
        <f t="shared" si="9"/>
        <v>0</v>
      </c>
      <c r="Z18" s="11"/>
      <c r="AA18" s="9">
        <f t="shared" ref="AA18" si="31">ROUND(Z18*$U$8,0)</f>
        <v>0</v>
      </c>
      <c r="AB18" s="31">
        <f t="shared" si="11"/>
        <v>0</v>
      </c>
      <c r="AC18" s="11">
        <f t="shared" si="12"/>
        <v>168500</v>
      </c>
      <c r="AD18" s="11">
        <f t="shared" si="13"/>
        <v>168500</v>
      </c>
      <c r="AE18" s="11">
        <f t="shared" si="14"/>
        <v>168500</v>
      </c>
      <c r="AF18" s="37">
        <f t="shared" si="15"/>
        <v>151700</v>
      </c>
      <c r="AG18" s="37">
        <f t="shared" si="16"/>
        <v>151700</v>
      </c>
      <c r="AH18" s="37">
        <f t="shared" si="17"/>
        <v>151700</v>
      </c>
      <c r="AI18" s="11">
        <f t="shared" si="18"/>
        <v>151700</v>
      </c>
      <c r="AJ18" s="11">
        <f t="shared" si="19"/>
        <v>151700</v>
      </c>
      <c r="AK18" s="11">
        <f t="shared" si="20"/>
        <v>151700</v>
      </c>
      <c r="AL18" s="11">
        <f t="shared" si="21"/>
        <v>151700</v>
      </c>
      <c r="AM18" s="11">
        <f t="shared" si="22"/>
        <v>151700</v>
      </c>
      <c r="AN18" s="11">
        <f t="shared" si="23"/>
        <v>151700</v>
      </c>
    </row>
    <row r="19" spans="1:40" ht="15" x14ac:dyDescent="0.2">
      <c r="A19" s="14">
        <v>11</v>
      </c>
      <c r="B19" s="12" t="s">
        <v>17</v>
      </c>
      <c r="C19" s="6">
        <v>1.492</v>
      </c>
      <c r="D19" s="6">
        <v>1.492</v>
      </c>
      <c r="E19" s="6">
        <v>1.492</v>
      </c>
      <c r="F19" s="8">
        <v>0.1</v>
      </c>
      <c r="G19" s="8">
        <v>0.1</v>
      </c>
      <c r="H19" s="8">
        <v>0.1</v>
      </c>
      <c r="I19" s="11">
        <v>3666</v>
      </c>
      <c r="J19" s="11">
        <f t="shared" si="1"/>
        <v>806500</v>
      </c>
      <c r="K19" s="11">
        <f t="shared" si="2"/>
        <v>725900</v>
      </c>
      <c r="L19" s="11">
        <v>725900</v>
      </c>
      <c r="M19" s="11">
        <v>-14000</v>
      </c>
      <c r="N19" s="11">
        <v>3666</v>
      </c>
      <c r="O19" s="11">
        <f t="shared" si="3"/>
        <v>806500</v>
      </c>
      <c r="P19" s="11">
        <f t="shared" si="4"/>
        <v>725900</v>
      </c>
      <c r="Q19" s="11">
        <v>3666</v>
      </c>
      <c r="R19" s="11">
        <f t="shared" si="5"/>
        <v>806500</v>
      </c>
      <c r="S19" s="11">
        <f t="shared" si="6"/>
        <v>725900</v>
      </c>
      <c r="T19" s="11"/>
      <c r="U19" s="9">
        <f t="shared" si="7"/>
        <v>0</v>
      </c>
      <c r="V19" s="9">
        <f t="shared" si="8"/>
        <v>0</v>
      </c>
      <c r="W19" s="11"/>
      <c r="X19" s="9">
        <f t="shared" si="7"/>
        <v>0</v>
      </c>
      <c r="Y19" s="9">
        <f t="shared" si="9"/>
        <v>0</v>
      </c>
      <c r="Z19" s="11"/>
      <c r="AA19" s="9">
        <f t="shared" ref="AA19" si="32">ROUND(Z19*$U$8,0)</f>
        <v>0</v>
      </c>
      <c r="AB19" s="31">
        <f t="shared" si="11"/>
        <v>0</v>
      </c>
      <c r="AC19" s="11">
        <f t="shared" si="12"/>
        <v>806500</v>
      </c>
      <c r="AD19" s="11">
        <f t="shared" si="13"/>
        <v>806500</v>
      </c>
      <c r="AE19" s="11">
        <f t="shared" si="14"/>
        <v>806500</v>
      </c>
      <c r="AF19" s="37">
        <f t="shared" si="15"/>
        <v>725900</v>
      </c>
      <c r="AG19" s="37">
        <f t="shared" si="16"/>
        <v>725900</v>
      </c>
      <c r="AH19" s="37">
        <f t="shared" si="17"/>
        <v>725900</v>
      </c>
      <c r="AI19" s="11">
        <f t="shared" si="18"/>
        <v>725900</v>
      </c>
      <c r="AJ19" s="11">
        <f t="shared" si="19"/>
        <v>725900</v>
      </c>
      <c r="AK19" s="11">
        <f t="shared" si="20"/>
        <v>725900</v>
      </c>
      <c r="AL19" s="11">
        <f t="shared" si="21"/>
        <v>725900</v>
      </c>
      <c r="AM19" s="11">
        <f t="shared" si="22"/>
        <v>725900</v>
      </c>
      <c r="AN19" s="11">
        <f t="shared" si="23"/>
        <v>725900</v>
      </c>
    </row>
    <row r="20" spans="1:40" ht="15" x14ac:dyDescent="0.2">
      <c r="A20" s="14">
        <v>12</v>
      </c>
      <c r="B20" s="1" t="s">
        <v>5</v>
      </c>
      <c r="C20" s="6">
        <v>1.492</v>
      </c>
      <c r="D20" s="6">
        <v>1.492</v>
      </c>
      <c r="E20" s="6">
        <v>1.492</v>
      </c>
      <c r="F20" s="8">
        <v>0.1</v>
      </c>
      <c r="G20" s="8">
        <v>0.1</v>
      </c>
      <c r="H20" s="8">
        <v>0.1</v>
      </c>
      <c r="I20" s="11">
        <v>5873</v>
      </c>
      <c r="J20" s="11">
        <f t="shared" si="1"/>
        <v>1292100</v>
      </c>
      <c r="K20" s="11">
        <f t="shared" si="2"/>
        <v>1162900</v>
      </c>
      <c r="L20" s="11">
        <v>1162900</v>
      </c>
      <c r="M20" s="11">
        <v>25600</v>
      </c>
      <c r="N20" s="11">
        <v>5873</v>
      </c>
      <c r="O20" s="11">
        <f t="shared" si="3"/>
        <v>1292100</v>
      </c>
      <c r="P20" s="11">
        <f t="shared" si="4"/>
        <v>1162900</v>
      </c>
      <c r="Q20" s="11">
        <v>5873</v>
      </c>
      <c r="R20" s="11">
        <f t="shared" si="5"/>
        <v>1292100</v>
      </c>
      <c r="S20" s="11">
        <f t="shared" si="6"/>
        <v>1162900</v>
      </c>
      <c r="T20" s="11">
        <v>2</v>
      </c>
      <c r="U20" s="9">
        <f t="shared" si="7"/>
        <v>600000</v>
      </c>
      <c r="V20" s="9">
        <f t="shared" si="8"/>
        <v>540000</v>
      </c>
      <c r="W20" s="11">
        <v>2</v>
      </c>
      <c r="X20" s="9">
        <f t="shared" si="7"/>
        <v>600000</v>
      </c>
      <c r="Y20" s="9">
        <f t="shared" si="9"/>
        <v>540000</v>
      </c>
      <c r="Z20" s="11">
        <v>2</v>
      </c>
      <c r="AA20" s="9">
        <f t="shared" ref="AA20" si="33">ROUND(Z20*$U$8,0)</f>
        <v>600000</v>
      </c>
      <c r="AB20" s="31">
        <f t="shared" si="11"/>
        <v>540000</v>
      </c>
      <c r="AC20" s="11">
        <f t="shared" si="12"/>
        <v>1892100</v>
      </c>
      <c r="AD20" s="11">
        <f t="shared" si="13"/>
        <v>1892100</v>
      </c>
      <c r="AE20" s="11">
        <f t="shared" si="14"/>
        <v>1892100</v>
      </c>
      <c r="AF20" s="37">
        <f t="shared" si="15"/>
        <v>1702900</v>
      </c>
      <c r="AG20" s="37">
        <f t="shared" si="16"/>
        <v>1702900</v>
      </c>
      <c r="AH20" s="37">
        <f t="shared" si="17"/>
        <v>1702900</v>
      </c>
      <c r="AI20" s="11">
        <f t="shared" si="18"/>
        <v>1702900</v>
      </c>
      <c r="AJ20" s="11">
        <f t="shared" si="19"/>
        <v>1702900</v>
      </c>
      <c r="AK20" s="11">
        <f t="shared" si="20"/>
        <v>1702900</v>
      </c>
      <c r="AL20" s="11">
        <f t="shared" si="21"/>
        <v>1702900</v>
      </c>
      <c r="AM20" s="11">
        <f t="shared" si="22"/>
        <v>1702900</v>
      </c>
      <c r="AN20" s="11">
        <f t="shared" si="23"/>
        <v>1702900</v>
      </c>
    </row>
    <row r="21" spans="1:40" ht="15" x14ac:dyDescent="0.2">
      <c r="A21" s="14">
        <v>13</v>
      </c>
      <c r="B21" s="1" t="s">
        <v>6</v>
      </c>
      <c r="C21" s="6">
        <v>1.492</v>
      </c>
      <c r="D21" s="6">
        <v>1.492</v>
      </c>
      <c r="E21" s="6">
        <v>1.492</v>
      </c>
      <c r="F21" s="8">
        <v>0.1</v>
      </c>
      <c r="G21" s="8">
        <v>0.1</v>
      </c>
      <c r="H21" s="8">
        <v>0.1</v>
      </c>
      <c r="I21" s="11">
        <v>2660</v>
      </c>
      <c r="J21" s="11">
        <f t="shared" si="1"/>
        <v>585200</v>
      </c>
      <c r="K21" s="11">
        <f t="shared" si="2"/>
        <v>526700</v>
      </c>
      <c r="L21" s="11">
        <v>526700</v>
      </c>
      <c r="M21" s="11">
        <v>11100</v>
      </c>
      <c r="N21" s="11">
        <v>2660</v>
      </c>
      <c r="O21" s="11">
        <f t="shared" si="3"/>
        <v>585200</v>
      </c>
      <c r="P21" s="11">
        <f t="shared" si="4"/>
        <v>526700</v>
      </c>
      <c r="Q21" s="11">
        <v>2660</v>
      </c>
      <c r="R21" s="11">
        <f t="shared" si="5"/>
        <v>585200</v>
      </c>
      <c r="S21" s="11">
        <f t="shared" si="6"/>
        <v>526700</v>
      </c>
      <c r="T21" s="11"/>
      <c r="U21" s="9">
        <f t="shared" si="7"/>
        <v>0</v>
      </c>
      <c r="V21" s="9">
        <f t="shared" si="8"/>
        <v>0</v>
      </c>
      <c r="W21" s="11"/>
      <c r="X21" s="9">
        <f t="shared" si="7"/>
        <v>0</v>
      </c>
      <c r="Y21" s="9">
        <f t="shared" si="9"/>
        <v>0</v>
      </c>
      <c r="Z21" s="11"/>
      <c r="AA21" s="9">
        <f t="shared" ref="AA21" si="34">ROUND(Z21*$U$8,0)</f>
        <v>0</v>
      </c>
      <c r="AB21" s="31">
        <f t="shared" si="11"/>
        <v>0</v>
      </c>
      <c r="AC21" s="11">
        <f t="shared" si="12"/>
        <v>585200</v>
      </c>
      <c r="AD21" s="11">
        <f t="shared" si="13"/>
        <v>585200</v>
      </c>
      <c r="AE21" s="11">
        <f t="shared" si="14"/>
        <v>585200</v>
      </c>
      <c r="AF21" s="37">
        <f t="shared" si="15"/>
        <v>526700</v>
      </c>
      <c r="AG21" s="37">
        <f t="shared" si="16"/>
        <v>526700</v>
      </c>
      <c r="AH21" s="37">
        <f t="shared" si="17"/>
        <v>526700</v>
      </c>
      <c r="AI21" s="11">
        <f t="shared" si="18"/>
        <v>526700</v>
      </c>
      <c r="AJ21" s="11">
        <f t="shared" si="19"/>
        <v>526700</v>
      </c>
      <c r="AK21" s="11">
        <f t="shared" si="20"/>
        <v>526700</v>
      </c>
      <c r="AL21" s="11">
        <f t="shared" si="21"/>
        <v>526700</v>
      </c>
      <c r="AM21" s="11">
        <f t="shared" si="22"/>
        <v>526700</v>
      </c>
      <c r="AN21" s="11">
        <f t="shared" si="23"/>
        <v>526700</v>
      </c>
    </row>
    <row r="22" spans="1:40" ht="15" x14ac:dyDescent="0.2">
      <c r="A22" s="14">
        <v>14</v>
      </c>
      <c r="B22" s="1" t="s">
        <v>7</v>
      </c>
      <c r="C22" s="6">
        <v>1.492</v>
      </c>
      <c r="D22" s="6">
        <v>1.492</v>
      </c>
      <c r="E22" s="6">
        <v>1.492</v>
      </c>
      <c r="F22" s="8">
        <v>0.1</v>
      </c>
      <c r="G22" s="8">
        <v>0.1</v>
      </c>
      <c r="H22" s="8">
        <v>0.1</v>
      </c>
      <c r="I22" s="11">
        <v>3550</v>
      </c>
      <c r="J22" s="11">
        <f t="shared" si="1"/>
        <v>781000</v>
      </c>
      <c r="K22" s="11">
        <f t="shared" si="2"/>
        <v>702900</v>
      </c>
      <c r="L22" s="11">
        <v>702900</v>
      </c>
      <c r="M22" s="11">
        <v>-91100</v>
      </c>
      <c r="N22" s="11">
        <v>3550</v>
      </c>
      <c r="O22" s="11">
        <f t="shared" si="3"/>
        <v>781000</v>
      </c>
      <c r="P22" s="11">
        <f t="shared" si="4"/>
        <v>702900</v>
      </c>
      <c r="Q22" s="11">
        <v>3550</v>
      </c>
      <c r="R22" s="11">
        <f t="shared" si="5"/>
        <v>781000</v>
      </c>
      <c r="S22" s="11">
        <f t="shared" si="6"/>
        <v>702900</v>
      </c>
      <c r="T22" s="11"/>
      <c r="U22" s="9">
        <f t="shared" si="7"/>
        <v>0</v>
      </c>
      <c r="V22" s="9">
        <f t="shared" si="8"/>
        <v>0</v>
      </c>
      <c r="W22" s="11"/>
      <c r="X22" s="9">
        <f t="shared" si="7"/>
        <v>0</v>
      </c>
      <c r="Y22" s="9">
        <f t="shared" si="9"/>
        <v>0</v>
      </c>
      <c r="Z22" s="11"/>
      <c r="AA22" s="9">
        <f t="shared" ref="AA22" si="35">ROUND(Z22*$U$8,0)</f>
        <v>0</v>
      </c>
      <c r="AB22" s="31">
        <f t="shared" si="11"/>
        <v>0</v>
      </c>
      <c r="AC22" s="11">
        <f t="shared" si="12"/>
        <v>781000</v>
      </c>
      <c r="AD22" s="11">
        <f t="shared" si="13"/>
        <v>781000</v>
      </c>
      <c r="AE22" s="11">
        <f t="shared" si="14"/>
        <v>781000</v>
      </c>
      <c r="AF22" s="37">
        <f t="shared" si="15"/>
        <v>702900</v>
      </c>
      <c r="AG22" s="37">
        <f t="shared" si="16"/>
        <v>702900</v>
      </c>
      <c r="AH22" s="37">
        <f t="shared" si="17"/>
        <v>702900</v>
      </c>
      <c r="AI22" s="11">
        <f t="shared" si="18"/>
        <v>702900</v>
      </c>
      <c r="AJ22" s="11">
        <f t="shared" si="19"/>
        <v>702900</v>
      </c>
      <c r="AK22" s="11">
        <f t="shared" si="20"/>
        <v>702900</v>
      </c>
      <c r="AL22" s="11">
        <f t="shared" si="21"/>
        <v>702900</v>
      </c>
      <c r="AM22" s="11">
        <f t="shared" si="22"/>
        <v>702900</v>
      </c>
      <c r="AN22" s="11">
        <f t="shared" si="23"/>
        <v>702900</v>
      </c>
    </row>
    <row r="23" spans="1:40" ht="15" x14ac:dyDescent="0.2">
      <c r="A23" s="14">
        <v>15</v>
      </c>
      <c r="B23" s="12" t="s">
        <v>8</v>
      </c>
      <c r="C23" s="6">
        <v>1.492</v>
      </c>
      <c r="D23" s="6">
        <v>1.492</v>
      </c>
      <c r="E23" s="6">
        <v>1.492</v>
      </c>
      <c r="F23" s="8">
        <v>0.1</v>
      </c>
      <c r="G23" s="8">
        <v>0.1</v>
      </c>
      <c r="H23" s="8">
        <v>0.1</v>
      </c>
      <c r="I23" s="11">
        <v>3130</v>
      </c>
      <c r="J23" s="11">
        <f t="shared" si="1"/>
        <v>688600</v>
      </c>
      <c r="K23" s="11">
        <f t="shared" si="2"/>
        <v>619700</v>
      </c>
      <c r="L23" s="11">
        <v>619700</v>
      </c>
      <c r="M23" s="11">
        <v>71100</v>
      </c>
      <c r="N23" s="11">
        <v>3130</v>
      </c>
      <c r="O23" s="11">
        <f t="shared" si="3"/>
        <v>688600</v>
      </c>
      <c r="P23" s="11">
        <f t="shared" si="4"/>
        <v>619700</v>
      </c>
      <c r="Q23" s="11">
        <v>3130</v>
      </c>
      <c r="R23" s="11">
        <f t="shared" si="5"/>
        <v>688600</v>
      </c>
      <c r="S23" s="11">
        <f t="shared" si="6"/>
        <v>619700</v>
      </c>
      <c r="T23" s="11"/>
      <c r="U23" s="9">
        <f t="shared" si="7"/>
        <v>0</v>
      </c>
      <c r="V23" s="9">
        <f t="shared" si="8"/>
        <v>0</v>
      </c>
      <c r="W23" s="11"/>
      <c r="X23" s="9">
        <f t="shared" si="7"/>
        <v>0</v>
      </c>
      <c r="Y23" s="9">
        <f t="shared" si="9"/>
        <v>0</v>
      </c>
      <c r="Z23" s="11"/>
      <c r="AA23" s="9">
        <f t="shared" ref="AA23" si="36">ROUND(Z23*$U$8,0)</f>
        <v>0</v>
      </c>
      <c r="AB23" s="31">
        <f t="shared" si="11"/>
        <v>0</v>
      </c>
      <c r="AC23" s="11">
        <f t="shared" si="12"/>
        <v>688600</v>
      </c>
      <c r="AD23" s="11">
        <f t="shared" si="13"/>
        <v>688600</v>
      </c>
      <c r="AE23" s="11">
        <f t="shared" si="14"/>
        <v>688600</v>
      </c>
      <c r="AF23" s="37">
        <f t="shared" si="15"/>
        <v>619700</v>
      </c>
      <c r="AG23" s="37">
        <f t="shared" si="16"/>
        <v>619700</v>
      </c>
      <c r="AH23" s="37">
        <f t="shared" si="17"/>
        <v>619700</v>
      </c>
      <c r="AI23" s="11">
        <f t="shared" si="18"/>
        <v>619700</v>
      </c>
      <c r="AJ23" s="11">
        <f t="shared" si="19"/>
        <v>619700</v>
      </c>
      <c r="AK23" s="11">
        <f t="shared" si="20"/>
        <v>619700</v>
      </c>
      <c r="AL23" s="11">
        <f t="shared" si="21"/>
        <v>619700</v>
      </c>
      <c r="AM23" s="11">
        <f t="shared" si="22"/>
        <v>619700</v>
      </c>
      <c r="AN23" s="11">
        <f t="shared" si="23"/>
        <v>619700</v>
      </c>
    </row>
    <row r="24" spans="1:40" ht="15" x14ac:dyDescent="0.2">
      <c r="A24" s="14">
        <v>16</v>
      </c>
      <c r="B24" s="1" t="s">
        <v>9</v>
      </c>
      <c r="C24" s="6">
        <v>1.492</v>
      </c>
      <c r="D24" s="6">
        <v>1.492</v>
      </c>
      <c r="E24" s="6">
        <v>1.492</v>
      </c>
      <c r="F24" s="8">
        <v>0.1</v>
      </c>
      <c r="G24" s="8">
        <v>0.1</v>
      </c>
      <c r="H24" s="8">
        <v>0.1</v>
      </c>
      <c r="I24" s="11">
        <v>4243</v>
      </c>
      <c r="J24" s="11">
        <f t="shared" si="1"/>
        <v>933500</v>
      </c>
      <c r="K24" s="11">
        <f t="shared" si="2"/>
        <v>840200</v>
      </c>
      <c r="L24" s="11">
        <v>840200</v>
      </c>
      <c r="M24" s="11">
        <v>-40700</v>
      </c>
      <c r="N24" s="11">
        <v>4243</v>
      </c>
      <c r="O24" s="11">
        <f t="shared" si="3"/>
        <v>933500</v>
      </c>
      <c r="P24" s="11">
        <f t="shared" si="4"/>
        <v>840200</v>
      </c>
      <c r="Q24" s="11">
        <v>4243</v>
      </c>
      <c r="R24" s="11">
        <f t="shared" si="5"/>
        <v>933500</v>
      </c>
      <c r="S24" s="11">
        <f t="shared" si="6"/>
        <v>840200</v>
      </c>
      <c r="T24" s="11"/>
      <c r="U24" s="9">
        <f t="shared" si="7"/>
        <v>0</v>
      </c>
      <c r="V24" s="9">
        <f t="shared" si="8"/>
        <v>0</v>
      </c>
      <c r="W24" s="11"/>
      <c r="X24" s="9">
        <f t="shared" si="7"/>
        <v>0</v>
      </c>
      <c r="Y24" s="9">
        <f t="shared" si="9"/>
        <v>0</v>
      </c>
      <c r="Z24" s="11"/>
      <c r="AA24" s="9">
        <f t="shared" ref="AA24" si="37">ROUND(Z24*$U$8,0)</f>
        <v>0</v>
      </c>
      <c r="AB24" s="31">
        <f t="shared" si="11"/>
        <v>0</v>
      </c>
      <c r="AC24" s="11">
        <f t="shared" si="12"/>
        <v>933500</v>
      </c>
      <c r="AD24" s="11">
        <f t="shared" si="13"/>
        <v>933500</v>
      </c>
      <c r="AE24" s="11">
        <f t="shared" si="14"/>
        <v>933500</v>
      </c>
      <c r="AF24" s="37">
        <f t="shared" si="15"/>
        <v>840200</v>
      </c>
      <c r="AG24" s="37">
        <f t="shared" si="16"/>
        <v>840200</v>
      </c>
      <c r="AH24" s="37">
        <f t="shared" si="17"/>
        <v>840200</v>
      </c>
      <c r="AI24" s="11">
        <f t="shared" si="18"/>
        <v>840200</v>
      </c>
      <c r="AJ24" s="11">
        <f t="shared" si="19"/>
        <v>840200</v>
      </c>
      <c r="AK24" s="11">
        <f t="shared" si="20"/>
        <v>840200</v>
      </c>
      <c r="AL24" s="11">
        <f t="shared" si="21"/>
        <v>840200</v>
      </c>
      <c r="AM24" s="11">
        <f t="shared" si="22"/>
        <v>840200</v>
      </c>
      <c r="AN24" s="11">
        <f t="shared" si="23"/>
        <v>840200</v>
      </c>
    </row>
    <row r="25" spans="1:40" ht="15" x14ac:dyDescent="0.2">
      <c r="A25" s="14">
        <v>17</v>
      </c>
      <c r="B25" s="12" t="s">
        <v>10</v>
      </c>
      <c r="C25" s="6">
        <v>1.492</v>
      </c>
      <c r="D25" s="6">
        <v>1.492</v>
      </c>
      <c r="E25" s="6">
        <v>1.492</v>
      </c>
      <c r="F25" s="8">
        <v>0.1</v>
      </c>
      <c r="G25" s="8">
        <v>0.1</v>
      </c>
      <c r="H25" s="8">
        <v>0.1</v>
      </c>
      <c r="I25" s="11">
        <v>4851</v>
      </c>
      <c r="J25" s="11">
        <f t="shared" si="1"/>
        <v>1067200</v>
      </c>
      <c r="K25" s="11">
        <f t="shared" si="2"/>
        <v>960500</v>
      </c>
      <c r="L25" s="11">
        <v>960500</v>
      </c>
      <c r="M25" s="11">
        <v>51000</v>
      </c>
      <c r="N25" s="11">
        <v>4851</v>
      </c>
      <c r="O25" s="11">
        <f t="shared" si="3"/>
        <v>1067200</v>
      </c>
      <c r="P25" s="11">
        <f t="shared" si="4"/>
        <v>960500</v>
      </c>
      <c r="Q25" s="11">
        <v>4851</v>
      </c>
      <c r="R25" s="11">
        <f t="shared" si="5"/>
        <v>1067200</v>
      </c>
      <c r="S25" s="11">
        <f t="shared" si="6"/>
        <v>960500</v>
      </c>
      <c r="T25" s="11"/>
      <c r="U25" s="9">
        <f t="shared" si="7"/>
        <v>0</v>
      </c>
      <c r="V25" s="9">
        <f t="shared" si="8"/>
        <v>0</v>
      </c>
      <c r="W25" s="11"/>
      <c r="X25" s="9">
        <f t="shared" si="7"/>
        <v>0</v>
      </c>
      <c r="Y25" s="9">
        <f t="shared" si="9"/>
        <v>0</v>
      </c>
      <c r="Z25" s="11"/>
      <c r="AA25" s="9">
        <f t="shared" ref="AA25" si="38">ROUND(Z25*$U$8,0)</f>
        <v>0</v>
      </c>
      <c r="AB25" s="31">
        <f t="shared" si="11"/>
        <v>0</v>
      </c>
      <c r="AC25" s="11">
        <f t="shared" si="12"/>
        <v>1067200</v>
      </c>
      <c r="AD25" s="11">
        <f t="shared" si="13"/>
        <v>1067200</v>
      </c>
      <c r="AE25" s="11">
        <f t="shared" si="14"/>
        <v>1067200</v>
      </c>
      <c r="AF25" s="37">
        <f t="shared" si="15"/>
        <v>960500</v>
      </c>
      <c r="AG25" s="37">
        <f t="shared" si="16"/>
        <v>960500</v>
      </c>
      <c r="AH25" s="37">
        <f t="shared" si="17"/>
        <v>960500</v>
      </c>
      <c r="AI25" s="11">
        <f t="shared" si="18"/>
        <v>960500</v>
      </c>
      <c r="AJ25" s="11">
        <f t="shared" si="19"/>
        <v>960500</v>
      </c>
      <c r="AK25" s="11">
        <f t="shared" si="20"/>
        <v>960500</v>
      </c>
      <c r="AL25" s="11">
        <f t="shared" si="21"/>
        <v>960500</v>
      </c>
      <c r="AM25" s="11">
        <f t="shared" si="22"/>
        <v>960500</v>
      </c>
      <c r="AN25" s="11">
        <f t="shared" si="23"/>
        <v>960500</v>
      </c>
    </row>
    <row r="26" spans="1:40" ht="15" x14ac:dyDescent="0.2">
      <c r="A26" s="14">
        <v>18</v>
      </c>
      <c r="B26" s="1" t="s">
        <v>11</v>
      </c>
      <c r="C26" s="6">
        <v>2.113</v>
      </c>
      <c r="D26" s="6">
        <v>2.1240000000000001</v>
      </c>
      <c r="E26" s="6">
        <v>2.1240000000000001</v>
      </c>
      <c r="F26" s="8">
        <v>0.1</v>
      </c>
      <c r="G26" s="8">
        <v>0.1</v>
      </c>
      <c r="H26" s="8">
        <v>0.1</v>
      </c>
      <c r="I26" s="11">
        <v>6323</v>
      </c>
      <c r="J26" s="11">
        <f t="shared" si="1"/>
        <v>1391100</v>
      </c>
      <c r="K26" s="11">
        <f t="shared" si="2"/>
        <v>1252000</v>
      </c>
      <c r="L26" s="11">
        <v>1252000</v>
      </c>
      <c r="M26" s="11">
        <v>99800</v>
      </c>
      <c r="N26" s="11">
        <v>6323</v>
      </c>
      <c r="O26" s="11">
        <f t="shared" si="3"/>
        <v>1391100</v>
      </c>
      <c r="P26" s="11">
        <f t="shared" si="4"/>
        <v>1252000</v>
      </c>
      <c r="Q26" s="11">
        <v>6323</v>
      </c>
      <c r="R26" s="11">
        <f t="shared" si="5"/>
        <v>1391100</v>
      </c>
      <c r="S26" s="11">
        <f t="shared" si="6"/>
        <v>1252000</v>
      </c>
      <c r="T26" s="11">
        <v>2</v>
      </c>
      <c r="U26" s="9">
        <f t="shared" si="7"/>
        <v>600000</v>
      </c>
      <c r="V26" s="9">
        <f t="shared" si="8"/>
        <v>540000</v>
      </c>
      <c r="W26" s="11">
        <v>2</v>
      </c>
      <c r="X26" s="9">
        <f t="shared" si="7"/>
        <v>600000</v>
      </c>
      <c r="Y26" s="9">
        <f t="shared" si="9"/>
        <v>540000</v>
      </c>
      <c r="Z26" s="11">
        <v>2</v>
      </c>
      <c r="AA26" s="9">
        <f t="shared" ref="AA26" si="39">ROUND(Z26*$U$8,0)</f>
        <v>600000</v>
      </c>
      <c r="AB26" s="31">
        <f t="shared" si="11"/>
        <v>540000</v>
      </c>
      <c r="AC26" s="11">
        <f t="shared" si="12"/>
        <v>1991100</v>
      </c>
      <c r="AD26" s="11">
        <f t="shared" si="13"/>
        <v>1991100</v>
      </c>
      <c r="AE26" s="11">
        <f t="shared" si="14"/>
        <v>1991100</v>
      </c>
      <c r="AF26" s="37">
        <f t="shared" si="15"/>
        <v>1792000</v>
      </c>
      <c r="AG26" s="37">
        <f t="shared" si="16"/>
        <v>1792000</v>
      </c>
      <c r="AH26" s="37">
        <f t="shared" si="17"/>
        <v>1792000</v>
      </c>
      <c r="AI26" s="11">
        <f t="shared" si="18"/>
        <v>1792000</v>
      </c>
      <c r="AJ26" s="11">
        <f t="shared" si="19"/>
        <v>1792000</v>
      </c>
      <c r="AK26" s="11">
        <f t="shared" si="20"/>
        <v>1792000</v>
      </c>
      <c r="AL26" s="11">
        <f t="shared" si="21"/>
        <v>1792000</v>
      </c>
      <c r="AM26" s="11">
        <f t="shared" si="22"/>
        <v>1792000</v>
      </c>
      <c r="AN26" s="11">
        <f t="shared" si="23"/>
        <v>1792000</v>
      </c>
    </row>
    <row r="27" spans="1:40" s="32" customFormat="1" ht="14.25" x14ac:dyDescent="0.2">
      <c r="A27" s="2"/>
      <c r="B27" s="2" t="s">
        <v>12</v>
      </c>
      <c r="C27" s="7">
        <v>1.5129999999999999</v>
      </c>
      <c r="D27" s="7">
        <v>1.5129999999999999</v>
      </c>
      <c r="E27" s="7">
        <v>1.5129999999999999</v>
      </c>
      <c r="F27" s="7"/>
      <c r="G27" s="7"/>
      <c r="H27" s="7"/>
      <c r="I27" s="3">
        <f t="shared" ref="I27:M27" si="40">SUM(I9:I26)</f>
        <v>106790</v>
      </c>
      <c r="J27" s="3">
        <f t="shared" si="40"/>
        <v>23493900</v>
      </c>
      <c r="K27" s="3">
        <f t="shared" si="40"/>
        <v>21144800</v>
      </c>
      <c r="L27" s="3">
        <f t="shared" si="40"/>
        <v>21144800</v>
      </c>
      <c r="M27" s="3">
        <f t="shared" si="40"/>
        <v>261700</v>
      </c>
      <c r="N27" s="3">
        <f t="shared" ref="N27:P27" si="41">SUM(N9:N26)</f>
        <v>106790</v>
      </c>
      <c r="O27" s="3">
        <f t="shared" si="41"/>
        <v>23493900</v>
      </c>
      <c r="P27" s="3">
        <f t="shared" si="41"/>
        <v>21144800</v>
      </c>
      <c r="Q27" s="3">
        <f t="shared" ref="Q27:S27" si="42">SUM(Q9:Q26)</f>
        <v>106790</v>
      </c>
      <c r="R27" s="3">
        <f t="shared" si="42"/>
        <v>23493900</v>
      </c>
      <c r="S27" s="3">
        <f t="shared" si="42"/>
        <v>21144800</v>
      </c>
      <c r="T27" s="10">
        <f t="shared" ref="T27:V27" si="43">SUM(T9:T26)</f>
        <v>10</v>
      </c>
      <c r="U27" s="10">
        <f t="shared" si="43"/>
        <v>3000000</v>
      </c>
      <c r="V27" s="10">
        <f t="shared" si="43"/>
        <v>2700000</v>
      </c>
      <c r="W27" s="10">
        <f t="shared" ref="W27:AN27" si="44">SUM(W9:W26)</f>
        <v>10</v>
      </c>
      <c r="X27" s="10">
        <f t="shared" si="44"/>
        <v>3000000</v>
      </c>
      <c r="Y27" s="10">
        <f t="shared" si="44"/>
        <v>2700000</v>
      </c>
      <c r="Z27" s="10">
        <f t="shared" si="44"/>
        <v>10</v>
      </c>
      <c r="AA27" s="10">
        <f t="shared" si="44"/>
        <v>3000000</v>
      </c>
      <c r="AB27" s="10">
        <f t="shared" si="44"/>
        <v>2700000</v>
      </c>
      <c r="AC27" s="3">
        <f t="shared" si="44"/>
        <v>26493900</v>
      </c>
      <c r="AD27" s="3">
        <f t="shared" si="44"/>
        <v>26493900</v>
      </c>
      <c r="AE27" s="3">
        <f t="shared" si="44"/>
        <v>26493900</v>
      </c>
      <c r="AF27" s="3">
        <f t="shared" si="44"/>
        <v>23844800</v>
      </c>
      <c r="AG27" s="3">
        <f t="shared" si="44"/>
        <v>23844800</v>
      </c>
      <c r="AH27" s="3">
        <f t="shared" si="44"/>
        <v>23844800</v>
      </c>
      <c r="AI27" s="3">
        <f t="shared" si="44"/>
        <v>23844800</v>
      </c>
      <c r="AJ27" s="3">
        <f t="shared" si="44"/>
        <v>23844800</v>
      </c>
      <c r="AK27" s="3">
        <f t="shared" si="44"/>
        <v>23844800</v>
      </c>
      <c r="AL27" s="3">
        <f t="shared" si="44"/>
        <v>23844800</v>
      </c>
      <c r="AM27" s="3">
        <f t="shared" si="44"/>
        <v>23844800</v>
      </c>
      <c r="AN27" s="3">
        <f t="shared" si="44"/>
        <v>23844800</v>
      </c>
    </row>
    <row r="28" spans="1:40" x14ac:dyDescent="0.2">
      <c r="B28" s="18" t="s">
        <v>12</v>
      </c>
      <c r="C28" s="33">
        <v>1.5129999999999999</v>
      </c>
      <c r="D28" s="33">
        <v>1.5129999999999999</v>
      </c>
      <c r="E28" s="33">
        <v>1.5129999999999999</v>
      </c>
      <c r="F28" s="33"/>
      <c r="G28" s="33"/>
      <c r="H28" s="33"/>
      <c r="I28" s="34">
        <v>106790</v>
      </c>
      <c r="J28" s="34">
        <v>23493900</v>
      </c>
      <c r="K28" s="34">
        <v>21144800</v>
      </c>
      <c r="L28" s="34">
        <v>21144800</v>
      </c>
      <c r="M28" s="34">
        <v>261700</v>
      </c>
      <c r="N28" s="34">
        <v>106790</v>
      </c>
      <c r="O28" s="34">
        <v>23493900</v>
      </c>
      <c r="P28" s="34">
        <v>21144800</v>
      </c>
      <c r="Q28" s="34">
        <v>106790</v>
      </c>
      <c r="R28" s="34">
        <v>23493900</v>
      </c>
      <c r="S28" s="34">
        <v>21144800</v>
      </c>
      <c r="T28" s="34">
        <v>10</v>
      </c>
      <c r="U28" s="34">
        <v>3000000</v>
      </c>
      <c r="V28" s="34">
        <v>2700000</v>
      </c>
      <c r="W28" s="34">
        <v>10</v>
      </c>
      <c r="X28" s="34">
        <v>3000000</v>
      </c>
      <c r="Y28" s="34">
        <v>2700000</v>
      </c>
      <c r="Z28" s="34">
        <v>10</v>
      </c>
      <c r="AA28" s="34">
        <v>3000000</v>
      </c>
      <c r="AB28" s="34">
        <v>2700000</v>
      </c>
      <c r="AC28" s="34">
        <v>26493900</v>
      </c>
      <c r="AD28" s="34">
        <v>26493900</v>
      </c>
      <c r="AE28" s="34">
        <v>26493900</v>
      </c>
      <c r="AF28" s="34">
        <v>23844800</v>
      </c>
      <c r="AG28" s="34">
        <v>23844800</v>
      </c>
      <c r="AH28" s="34">
        <v>23844800</v>
      </c>
      <c r="AI28" s="34">
        <v>23844800</v>
      </c>
      <c r="AJ28" s="34">
        <v>23844800</v>
      </c>
      <c r="AK28" s="34">
        <v>23844800</v>
      </c>
      <c r="AL28" s="34">
        <v>23844800</v>
      </c>
      <c r="AM28" s="34">
        <v>23844800</v>
      </c>
      <c r="AN28" s="34">
        <v>23844800</v>
      </c>
    </row>
  </sheetData>
  <mergeCells count="24">
    <mergeCell ref="AL5:AN6"/>
    <mergeCell ref="A3:B3"/>
    <mergeCell ref="B5:B8"/>
    <mergeCell ref="A5:A8"/>
    <mergeCell ref="AC5:AE6"/>
    <mergeCell ref="AF5:AH6"/>
    <mergeCell ref="I8:K8"/>
    <mergeCell ref="N8:P8"/>
    <mergeCell ref="Q8:S8"/>
    <mergeCell ref="T7:V7"/>
    <mergeCell ref="Z7:AB7"/>
    <mergeCell ref="C5:E6"/>
    <mergeCell ref="F5:H6"/>
    <mergeCell ref="AI5:AK6"/>
    <mergeCell ref="C7:C8"/>
    <mergeCell ref="D7:D8"/>
    <mergeCell ref="E7:E8"/>
    <mergeCell ref="F7:H7"/>
    <mergeCell ref="C3:N3"/>
    <mergeCell ref="I5:N6"/>
    <mergeCell ref="O5:S6"/>
    <mergeCell ref="T5:X6"/>
    <mergeCell ref="Y5:AB6"/>
    <mergeCell ref="W7:X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ДОП</vt:lpstr>
      <vt:lpstr>ДОП!Заголовки_для_печати</vt:lpstr>
      <vt:lpstr>ДОП!Область_печати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2017-10-11T11:03:48Z</cp:lastPrinted>
  <dcterms:created xsi:type="dcterms:W3CDTF">1996-10-08T23:32:33Z</dcterms:created>
  <dcterms:modified xsi:type="dcterms:W3CDTF">2017-10-11T11:03:50Z</dcterms:modified>
</cp:coreProperties>
</file>