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ДОУ" sheetId="164" r:id="rId1"/>
  </sheets>
  <definedNames>
    <definedName name="_xlnm.Print_Titles" localSheetId="0">ДОУ!$B:$B</definedName>
    <definedName name="_xlnm.Print_Area" localSheetId="0">ДОУ!$A$1:$BC$26</definedName>
  </definedNames>
  <calcPr calcId="145621"/>
</workbook>
</file>

<file path=xl/calcChain.xml><?xml version="1.0" encoding="utf-8"?>
<calcChain xmlns="http://schemas.openxmlformats.org/spreadsheetml/2006/main">
  <c r="AG24" i="164" l="1"/>
  <c r="AG22" i="164"/>
  <c r="AG18" i="164"/>
  <c r="L26" i="164" l="1"/>
  <c r="M26" i="164"/>
  <c r="J8" i="164" l="1"/>
  <c r="AR8" i="164" s="1"/>
  <c r="AU8" i="164" s="1"/>
  <c r="K8" i="164" l="1"/>
  <c r="AQ15" i="164" l="1"/>
  <c r="AO13" i="164"/>
  <c r="AN26" i="164"/>
  <c r="AP26" i="164"/>
  <c r="AK19" i="164"/>
  <c r="AI17" i="164"/>
  <c r="AG9" i="164"/>
  <c r="AG17" i="164"/>
  <c r="AH26" i="164"/>
  <c r="AJ26" i="164"/>
  <c r="AE12" i="164"/>
  <c r="AE22" i="164"/>
  <c r="AE8" i="164"/>
  <c r="AC11" i="164"/>
  <c r="AC15" i="164"/>
  <c r="AC19" i="164"/>
  <c r="AC23" i="164"/>
  <c r="Q26" i="164"/>
  <c r="AM9" i="164"/>
  <c r="AO9" i="164"/>
  <c r="AE9" i="164"/>
  <c r="AG11" i="164"/>
  <c r="AE11" i="164"/>
  <c r="AA12" i="164"/>
  <c r="AM13" i="164"/>
  <c r="AI13" i="164"/>
  <c r="AG15" i="164"/>
  <c r="AE15" i="164"/>
  <c r="AA16" i="164"/>
  <c r="AM17" i="164"/>
  <c r="AE18" i="164"/>
  <c r="AG19" i="164"/>
  <c r="AE19" i="164"/>
  <c r="AA20" i="164"/>
  <c r="AE20" i="164"/>
  <c r="AM21" i="164"/>
  <c r="AM22" i="164"/>
  <c r="AM23" i="164"/>
  <c r="AO23" i="164"/>
  <c r="AK23" i="164"/>
  <c r="AA24" i="164"/>
  <c r="AE24" i="164"/>
  <c r="AM25" i="164"/>
  <c r="AO25" i="164"/>
  <c r="AM8" i="164"/>
  <c r="J9" i="164"/>
  <c r="J10" i="164"/>
  <c r="K10" i="164" s="1"/>
  <c r="J11" i="164"/>
  <c r="K11" i="164" s="1"/>
  <c r="J12" i="164"/>
  <c r="K12" i="164" s="1"/>
  <c r="J13" i="164"/>
  <c r="K13" i="164" s="1"/>
  <c r="J14" i="164"/>
  <c r="K14" i="164" s="1"/>
  <c r="J15" i="164"/>
  <c r="K15" i="164" s="1"/>
  <c r="J16" i="164"/>
  <c r="K16" i="164" s="1"/>
  <c r="J17" i="164"/>
  <c r="J18" i="164"/>
  <c r="K18" i="164" s="1"/>
  <c r="J19" i="164"/>
  <c r="K19" i="164" s="1"/>
  <c r="J20" i="164"/>
  <c r="K20" i="164" s="1"/>
  <c r="J21" i="164"/>
  <c r="K21" i="164" s="1"/>
  <c r="J22" i="164"/>
  <c r="K22" i="164" s="1"/>
  <c r="J23" i="164"/>
  <c r="K23" i="164" s="1"/>
  <c r="J24" i="164"/>
  <c r="K24" i="164" s="1"/>
  <c r="J25" i="164"/>
  <c r="K25" i="164" s="1"/>
  <c r="X26" i="164"/>
  <c r="V26" i="164"/>
  <c r="R9" i="164"/>
  <c r="R10" i="164"/>
  <c r="S10" i="164" s="1"/>
  <c r="R11" i="164"/>
  <c r="S11" i="164" s="1"/>
  <c r="R12" i="164"/>
  <c r="S12" i="164" s="1"/>
  <c r="R13" i="164"/>
  <c r="R14" i="164"/>
  <c r="R15" i="164"/>
  <c r="S15" i="164" s="1"/>
  <c r="R16" i="164"/>
  <c r="S16" i="164" s="1"/>
  <c r="R17" i="164"/>
  <c r="R18" i="164"/>
  <c r="R19" i="164"/>
  <c r="S19" i="164" s="1"/>
  <c r="R20" i="164"/>
  <c r="S20" i="164" s="1"/>
  <c r="R21" i="164"/>
  <c r="R22" i="164"/>
  <c r="R23" i="164"/>
  <c r="S23" i="164" s="1"/>
  <c r="R24" i="164"/>
  <c r="S24" i="164" s="1"/>
  <c r="R25" i="164"/>
  <c r="R8" i="164"/>
  <c r="S8" i="164" s="1"/>
  <c r="O9" i="164"/>
  <c r="P9" i="164" s="1"/>
  <c r="O10" i="164"/>
  <c r="O11" i="164"/>
  <c r="O12" i="164"/>
  <c r="P12" i="164" s="1"/>
  <c r="O13" i="164"/>
  <c r="P13" i="164" s="1"/>
  <c r="O14" i="164"/>
  <c r="P14" i="164" s="1"/>
  <c r="O15" i="164"/>
  <c r="O16" i="164"/>
  <c r="P16" i="164" s="1"/>
  <c r="O17" i="164"/>
  <c r="P17" i="164" s="1"/>
  <c r="O18" i="164"/>
  <c r="P18" i="164" s="1"/>
  <c r="O19" i="164"/>
  <c r="O20" i="164"/>
  <c r="P20" i="164" s="1"/>
  <c r="O21" i="164"/>
  <c r="P21" i="164" s="1"/>
  <c r="O22" i="164"/>
  <c r="O23" i="164"/>
  <c r="O24" i="164"/>
  <c r="P24" i="164" s="1"/>
  <c r="O25" i="164"/>
  <c r="P25" i="164" s="1"/>
  <c r="O8" i="164"/>
  <c r="P8" i="164" s="1"/>
  <c r="N26" i="164"/>
  <c r="I26" i="164"/>
  <c r="AS22" i="164" l="1"/>
  <c r="P22" i="164"/>
  <c r="AT18" i="164"/>
  <c r="AW18" i="164" s="1"/>
  <c r="S18" i="164"/>
  <c r="AT14" i="164"/>
  <c r="AW14" i="164" s="1"/>
  <c r="S14" i="164"/>
  <c r="AR17" i="164"/>
  <c r="K17" i="164"/>
  <c r="AR9" i="164"/>
  <c r="K9" i="164"/>
  <c r="AS10" i="164"/>
  <c r="AV10" i="164" s="1"/>
  <c r="P10" i="164"/>
  <c r="AS8" i="164"/>
  <c r="AV8" i="164" s="1"/>
  <c r="AT22" i="164"/>
  <c r="S22" i="164"/>
  <c r="AS23" i="164"/>
  <c r="AV23" i="164" s="1"/>
  <c r="P23" i="164"/>
  <c r="AS19" i="164"/>
  <c r="AV19" i="164" s="1"/>
  <c r="P19" i="164"/>
  <c r="AS15" i="164"/>
  <c r="P15" i="164"/>
  <c r="AS11" i="164"/>
  <c r="P11" i="164"/>
  <c r="AT25" i="164"/>
  <c r="S25" i="164"/>
  <c r="AZ25" i="164" s="1"/>
  <c r="BC25" i="164" s="1"/>
  <c r="AT21" i="164"/>
  <c r="S21" i="164"/>
  <c r="AT17" i="164"/>
  <c r="S17" i="164"/>
  <c r="AT13" i="164"/>
  <c r="AW13" i="164" s="1"/>
  <c r="S13" i="164"/>
  <c r="AT9" i="164"/>
  <c r="S9" i="164"/>
  <c r="AR18" i="164"/>
  <c r="AR10" i="164"/>
  <c r="AR24" i="164"/>
  <c r="AR16" i="164"/>
  <c r="AR22" i="164"/>
  <c r="AR14" i="164"/>
  <c r="AR20" i="164"/>
  <c r="AR12" i="164"/>
  <c r="AO24" i="164"/>
  <c r="AI24" i="164"/>
  <c r="AQ13" i="164"/>
  <c r="AK13" i="164"/>
  <c r="K26" i="164"/>
  <c r="AA19" i="164"/>
  <c r="AO22" i="164"/>
  <c r="AI22" i="164"/>
  <c r="AO18" i="164"/>
  <c r="AI18" i="164"/>
  <c r="AO14" i="164"/>
  <c r="AI14" i="164"/>
  <c r="AO10" i="164"/>
  <c r="AI10" i="164"/>
  <c r="AR25" i="164"/>
  <c r="AR23" i="164"/>
  <c r="AR21" i="164"/>
  <c r="AR19" i="164"/>
  <c r="AR15" i="164"/>
  <c r="AR13" i="164"/>
  <c r="AR11" i="164"/>
  <c r="AA25" i="164"/>
  <c r="AA21" i="164"/>
  <c r="AA17" i="164"/>
  <c r="AA13" i="164"/>
  <c r="AA9" i="164"/>
  <c r="AC25" i="164"/>
  <c r="AC21" i="164"/>
  <c r="AC17" i="164"/>
  <c r="AC13" i="164"/>
  <c r="AY13" i="164" s="1"/>
  <c r="BB13" i="164" s="1"/>
  <c r="AC9" i="164"/>
  <c r="AE14" i="164"/>
  <c r="AG8" i="164"/>
  <c r="AG21" i="164"/>
  <c r="AG13" i="164"/>
  <c r="AI23" i="164"/>
  <c r="AI9" i="164"/>
  <c r="AK11" i="164"/>
  <c r="AM19" i="164"/>
  <c r="AO21" i="164"/>
  <c r="AQ23" i="164"/>
  <c r="AQ25" i="164"/>
  <c r="AK25" i="164"/>
  <c r="AQ21" i="164"/>
  <c r="AZ21" i="164" s="1"/>
  <c r="BC21" i="164" s="1"/>
  <c r="AK21" i="164"/>
  <c r="AO20" i="164"/>
  <c r="AI20" i="164"/>
  <c r="AO16" i="164"/>
  <c r="AI16" i="164"/>
  <c r="AO12" i="164"/>
  <c r="AI12" i="164"/>
  <c r="AX19" i="164"/>
  <c r="BA19" i="164" s="1"/>
  <c r="AA23" i="164"/>
  <c r="AA11" i="164"/>
  <c r="AG23" i="164"/>
  <c r="AM11" i="164"/>
  <c r="AO8" i="164"/>
  <c r="AI8" i="164"/>
  <c r="AQ8" i="164"/>
  <c r="AK8" i="164"/>
  <c r="AQ24" i="164"/>
  <c r="AK24" i="164"/>
  <c r="AQ20" i="164"/>
  <c r="AK20" i="164"/>
  <c r="AO19" i="164"/>
  <c r="AI19" i="164"/>
  <c r="AM18" i="164"/>
  <c r="AQ16" i="164"/>
  <c r="AK16" i="164"/>
  <c r="AO15" i="164"/>
  <c r="AI15" i="164"/>
  <c r="AM14" i="164"/>
  <c r="AG14" i="164"/>
  <c r="AQ12" i="164"/>
  <c r="AK12" i="164"/>
  <c r="AO11" i="164"/>
  <c r="AI11" i="164"/>
  <c r="AM10" i="164"/>
  <c r="AG10" i="164"/>
  <c r="AS24" i="164"/>
  <c r="AV24" i="164" s="1"/>
  <c r="AS20" i="164"/>
  <c r="AV20" i="164" s="1"/>
  <c r="AS18" i="164"/>
  <c r="AV18" i="164" s="1"/>
  <c r="AS16" i="164"/>
  <c r="AV16" i="164" s="1"/>
  <c r="AS14" i="164"/>
  <c r="AV14" i="164" s="1"/>
  <c r="AS12" i="164"/>
  <c r="AV12" i="164" s="1"/>
  <c r="AA8" i="164"/>
  <c r="AC24" i="164"/>
  <c r="AC20" i="164"/>
  <c r="AC16" i="164"/>
  <c r="AC12" i="164"/>
  <c r="AE23" i="164"/>
  <c r="AE13" i="164"/>
  <c r="AG25" i="164"/>
  <c r="AI21" i="164"/>
  <c r="AM15" i="164"/>
  <c r="AO17" i="164"/>
  <c r="AQ19" i="164"/>
  <c r="AQ17" i="164"/>
  <c r="AK17" i="164"/>
  <c r="AQ9" i="164"/>
  <c r="AK9" i="164"/>
  <c r="AA15" i="164"/>
  <c r="AE17" i="164"/>
  <c r="AV22" i="164"/>
  <c r="AM24" i="164"/>
  <c r="AQ22" i="164"/>
  <c r="AK22" i="164"/>
  <c r="AM20" i="164"/>
  <c r="AG20" i="164"/>
  <c r="AX20" i="164" s="1"/>
  <c r="BA20" i="164" s="1"/>
  <c r="AQ18" i="164"/>
  <c r="AK18" i="164"/>
  <c r="AM16" i="164"/>
  <c r="AG16" i="164"/>
  <c r="AQ14" i="164"/>
  <c r="AK14" i="164"/>
  <c r="AM12" i="164"/>
  <c r="AG12" i="164"/>
  <c r="AQ10" i="164"/>
  <c r="AK10" i="164"/>
  <c r="AS25" i="164"/>
  <c r="AV25" i="164" s="1"/>
  <c r="AS21" i="164"/>
  <c r="AV21" i="164" s="1"/>
  <c r="AS17" i="164"/>
  <c r="AV17" i="164" s="1"/>
  <c r="AS13" i="164"/>
  <c r="AV13" i="164" s="1"/>
  <c r="AS9" i="164"/>
  <c r="AV9" i="164" s="1"/>
  <c r="AA22" i="164"/>
  <c r="AA18" i="164"/>
  <c r="AA14" i="164"/>
  <c r="AA10" i="164"/>
  <c r="AC8" i="164"/>
  <c r="AC22" i="164"/>
  <c r="AC18" i="164"/>
  <c r="AC14" i="164"/>
  <c r="AC10" i="164"/>
  <c r="AE25" i="164"/>
  <c r="AE21" i="164"/>
  <c r="AE16" i="164"/>
  <c r="AZ16" i="164" s="1"/>
  <c r="BC16" i="164" s="1"/>
  <c r="AE10" i="164"/>
  <c r="AI25" i="164"/>
  <c r="AY25" i="164" s="1"/>
  <c r="BB25" i="164" s="1"/>
  <c r="AK15" i="164"/>
  <c r="AQ11" i="164"/>
  <c r="AZ11" i="164" s="1"/>
  <c r="BC11" i="164" s="1"/>
  <c r="R26" i="164"/>
  <c r="AT10" i="164"/>
  <c r="AW10" i="164" s="1"/>
  <c r="AZ19" i="164"/>
  <c r="BC19" i="164" s="1"/>
  <c r="AW22" i="164"/>
  <c r="AW25" i="164"/>
  <c r="AW21" i="164"/>
  <c r="AW17" i="164"/>
  <c r="AW9" i="164"/>
  <c r="AT23" i="164"/>
  <c r="AW23" i="164" s="1"/>
  <c r="AT19" i="164"/>
  <c r="AW19" i="164" s="1"/>
  <c r="AT15" i="164"/>
  <c r="AW15" i="164" s="1"/>
  <c r="AT11" i="164"/>
  <c r="AW11" i="164" s="1"/>
  <c r="AT8" i="164"/>
  <c r="AW8" i="164" s="1"/>
  <c r="AT24" i="164"/>
  <c r="AW24" i="164" s="1"/>
  <c r="AT20" i="164"/>
  <c r="AW20" i="164" s="1"/>
  <c r="AT16" i="164"/>
  <c r="AW16" i="164" s="1"/>
  <c r="AT12" i="164"/>
  <c r="AW12" i="164" s="1"/>
  <c r="AV15" i="164"/>
  <c r="AV11" i="164"/>
  <c r="O26" i="164"/>
  <c r="AZ14" i="164" l="1"/>
  <c r="BC14" i="164" s="1"/>
  <c r="AE26" i="164"/>
  <c r="AZ12" i="164"/>
  <c r="BC12" i="164" s="1"/>
  <c r="AY9" i="164"/>
  <c r="BB9" i="164" s="1"/>
  <c r="AX14" i="164"/>
  <c r="BA14" i="164" s="1"/>
  <c r="AX11" i="164"/>
  <c r="BA11" i="164" s="1"/>
  <c r="AT26" i="164"/>
  <c r="AX22" i="164"/>
  <c r="BA22" i="164" s="1"/>
  <c r="AG26" i="164"/>
  <c r="W26" i="164"/>
  <c r="AX12" i="164"/>
  <c r="BA12" i="164" s="1"/>
  <c r="AY12" i="164"/>
  <c r="BB12" i="164" s="1"/>
  <c r="AY20" i="164"/>
  <c r="BB20" i="164" s="1"/>
  <c r="AQ26" i="164"/>
  <c r="AX13" i="164"/>
  <c r="BA13" i="164" s="1"/>
  <c r="AX21" i="164"/>
  <c r="BA21" i="164" s="1"/>
  <c r="AX23" i="164"/>
  <c r="BA23" i="164" s="1"/>
  <c r="AX10" i="164"/>
  <c r="BA10" i="164" s="1"/>
  <c r="AX18" i="164"/>
  <c r="BA18" i="164" s="1"/>
  <c r="U26" i="164"/>
  <c r="AY22" i="164"/>
  <c r="BB22" i="164" s="1"/>
  <c r="AX16" i="164"/>
  <c r="BA16" i="164" s="1"/>
  <c r="AX24" i="164"/>
  <c r="BA24" i="164" s="1"/>
  <c r="AO26" i="164"/>
  <c r="AY19" i="164"/>
  <c r="BB19" i="164" s="1"/>
  <c r="AY21" i="164"/>
  <c r="BB21" i="164" s="1"/>
  <c r="AX25" i="164"/>
  <c r="BA25" i="164" s="1"/>
  <c r="AX15" i="164"/>
  <c r="BA15" i="164" s="1"/>
  <c r="AI26" i="164"/>
  <c r="AV26" i="164"/>
  <c r="AV28" i="164" s="1"/>
  <c r="AZ9" i="164"/>
  <c r="BC9" i="164" s="1"/>
  <c r="AZ18" i="164"/>
  <c r="BC18" i="164" s="1"/>
  <c r="AZ13" i="164"/>
  <c r="BC13" i="164" s="1"/>
  <c r="AY14" i="164"/>
  <c r="BB14" i="164" s="1"/>
  <c r="AM26" i="164"/>
  <c r="AX17" i="164"/>
  <c r="BA17" i="164" s="1"/>
  <c r="AC26" i="164"/>
  <c r="AS26" i="164"/>
  <c r="AZ22" i="164"/>
  <c r="BC22" i="164" s="1"/>
  <c r="AZ20" i="164"/>
  <c r="BC20" i="164" s="1"/>
  <c r="AZ17" i="164"/>
  <c r="BC17" i="164" s="1"/>
  <c r="AZ10" i="164"/>
  <c r="BC10" i="164" s="1"/>
  <c r="AZ8" i="164"/>
  <c r="AZ23" i="164"/>
  <c r="BC23" i="164" s="1"/>
  <c r="AZ24" i="164"/>
  <c r="BC24" i="164" s="1"/>
  <c r="AY18" i="164"/>
  <c r="BB18" i="164" s="1"/>
  <c r="Y26" i="164"/>
  <c r="AY24" i="164"/>
  <c r="BB24" i="164" s="1"/>
  <c r="AK26" i="164"/>
  <c r="AY11" i="164"/>
  <c r="BB11" i="164" s="1"/>
  <c r="AX8" i="164"/>
  <c r="BA8" i="164" s="1"/>
  <c r="AY15" i="164"/>
  <c r="BB15" i="164" s="1"/>
  <c r="AZ15" i="164"/>
  <c r="BC15" i="164" s="1"/>
  <c r="AY10" i="164"/>
  <c r="BB10" i="164" s="1"/>
  <c r="AY8" i="164"/>
  <c r="BB8" i="164" s="1"/>
  <c r="P26" i="164"/>
  <c r="AY23" i="164"/>
  <c r="BB23" i="164" s="1"/>
  <c r="AA26" i="164"/>
  <c r="AY16" i="164"/>
  <c r="BB16" i="164" s="1"/>
  <c r="AY17" i="164"/>
  <c r="BB17" i="164" s="1"/>
  <c r="AX9" i="164"/>
  <c r="BA9" i="164" s="1"/>
  <c r="AW26" i="164"/>
  <c r="AW28" i="164" s="1"/>
  <c r="S26" i="164"/>
  <c r="AQ29" i="164" l="1"/>
  <c r="BA26" i="164"/>
  <c r="BA28" i="164" s="1"/>
  <c r="BB26" i="164"/>
  <c r="AZ26" i="164"/>
  <c r="BC8" i="164"/>
  <c r="BC26" i="164" s="1"/>
  <c r="AY26" i="164"/>
  <c r="AX26" i="164"/>
  <c r="Z26" i="164"/>
  <c r="AB26" i="164"/>
  <c r="AD26" i="164"/>
  <c r="T26" i="164"/>
  <c r="AF26" i="164"/>
  <c r="AL26" i="164"/>
  <c r="AU24" i="164"/>
  <c r="AU17" i="164"/>
  <c r="AU12" i="164"/>
  <c r="AU20" i="164"/>
  <c r="AU13" i="164"/>
  <c r="AU25" i="164"/>
  <c r="AU10" i="164"/>
  <c r="AU23" i="164"/>
  <c r="AU11" i="164"/>
  <c r="AU9" i="164"/>
  <c r="AU16" i="164"/>
  <c r="AU14" i="164"/>
  <c r="AU21" i="164"/>
  <c r="AU18" i="164"/>
  <c r="AU15" i="164"/>
  <c r="AU19" i="164"/>
  <c r="AU22" i="164"/>
  <c r="AU26" i="164" l="1"/>
  <c r="AU28" i="164" s="1"/>
  <c r="AR26" i="164"/>
  <c r="J26" i="164"/>
</calcChain>
</file>

<file path=xl/sharedStrings.xml><?xml version="1.0" encoding="utf-8"?>
<sst xmlns="http://schemas.openxmlformats.org/spreadsheetml/2006/main" count="57" uniqueCount="38">
  <si>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</si>
  <si>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</si>
  <si>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</si>
  <si>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</si>
  <si>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</si>
  <si>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</si>
  <si>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</si>
  <si>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</si>
  <si>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</si>
  <si>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</si>
  <si>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</si>
  <si>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</si>
  <si>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</si>
  <si>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</si>
  <si>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</si>
  <si>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</si>
  <si>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</si>
  <si>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</si>
  <si>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</si>
  <si>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</si>
  <si>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</si>
  <si>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Численность в ДОУ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</si>
  <si>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</si>
  <si>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</si>
  <si>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</si>
  <si>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</si>
  <si>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Объем субсидий i-му муниципальному району - по постановлению</t>
  </si>
  <si>
    <t>Объем субсидий i-му муниципальному району - по расчету</t>
  </si>
  <si>
    <t>Объем субсидий i-му муниципальному району - по расчету с округл</t>
  </si>
  <si>
    <t>Ремонтные работы в ДОУ - 52010201</t>
  </si>
  <si>
    <t>Оснащение образовательных учреждений современных технологическим оборудованием пищеблоков, медицинских кабинетов,  прачечных, обновление оборудования прогулочных и спортивных площадок в организациях, реализующих основную общеобразовательную программу дошкольного образования и (или) присмотр и уход за детьми дошкольного возраста (субсидии) - 52010203</t>
  </si>
  <si>
    <t>Приобретение учебно-методических комплексов, развивающего игрового оборудования для создания на базе муниципальных образовательных организаций консультативных пунктов содействия семьям, воспитывающим детей на дому - 52010202</t>
  </si>
  <si>
    <t>Оснащение дополнительно создаваемых мест для детей дошкольного возраста в результате развития вариативных форм дошкольного образования» (субсидии) - 52010204</t>
  </si>
  <si>
    <t>Оснащение учебно-материальной базы дошкольных образовательных организаций - региональных инновационных площадок - 52010205</t>
  </si>
  <si>
    <t>Доппотребность на численность</t>
  </si>
  <si>
    <t>Новая Доп кр</t>
  </si>
  <si>
    <t>Приложение 39 к пояснительной записке 2018 года</t>
  </si>
  <si>
    <t>Расчет субсидии бюджетам муниципальных образований Ленинградской области на укрепление материально-технической базы организаций дошкольного образования 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</si>
</sst>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8" formatCode="?"/>
    <numFmt numFmtId="169" formatCode="_(* #,##0.000_);_(* \(#,##0.000\);_(* &quot;-&quot;??_);_(@_)"/>
    <numFmt numFmtId="170" formatCode="0.000%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6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3">
    <xf numFmtId="0" fontId="0" fillId="0" borderId="0" xfId="0"/>
    <xf numFmtId="0" fontId="6" fillId="0" borderId="1" xfId="4" applyFont="1" applyFill="1" applyBorder="1" applyAlignment="1">
      <alignment vertical="center" wrapText="1"/>
    </xf>
    <xf numFmtId="166" fontId="10" fillId="0" borderId="1" xfId="20" applyNumberFormat="1" applyFont="1" applyFill="1" applyBorder="1" applyAlignment="1">
      <alignment vertical="center" wrapText="1"/>
    </xf>
    <xf numFmtId="166" fontId="12" fillId="0" borderId="1" xfId="20" applyNumberFormat="1" applyFont="1" applyFill="1" applyBorder="1" applyAlignment="1">
      <alignment horizontal="center" vertical="center" wrapText="1"/>
    </xf>
    <xf numFmtId="166" fontId="6" fillId="0" borderId="1" xfId="20" applyNumberFormat="1" applyFont="1" applyFill="1" applyBorder="1" applyAlignment="1">
      <alignment vertical="center" wrapText="1"/>
    </xf>
    <xf numFmtId="0" fontId="14" fillId="0" borderId="1" xfId="4" applyFont="1" applyFill="1" applyBorder="1" applyAlignment="1">
      <alignment vertical="center" wrapText="1"/>
    </xf>
    <xf numFmtId="0" fontId="11" fillId="0" borderId="0" xfId="4" applyFont="1" applyFill="1" applyBorder="1" applyAlignment="1">
      <alignment vertical="center" wrapText="1"/>
    </xf>
    <xf numFmtId="169" fontId="12" fillId="0" borderId="1" xfId="20" applyNumberFormat="1" applyFont="1" applyFill="1" applyBorder="1" applyAlignment="1">
      <alignment vertical="center" wrapText="1"/>
    </xf>
    <xf numFmtId="169" fontId="14" fillId="0" borderId="1" xfId="20" applyNumberFormat="1" applyFont="1" applyFill="1" applyBorder="1" applyAlignment="1">
      <alignment vertical="center" wrapText="1"/>
    </xf>
    <xf numFmtId="166" fontId="12" fillId="0" borderId="1" xfId="20" applyNumberFormat="1" applyFont="1" applyFill="1" applyBorder="1" applyAlignment="1">
      <alignment vertical="center" wrapText="1"/>
    </xf>
    <xf numFmtId="166" fontId="14" fillId="0" borderId="1" xfId="20" applyNumberFormat="1" applyFont="1" applyFill="1" applyBorder="1" applyAlignment="1">
      <alignment vertical="center" wrapText="1"/>
    </xf>
    <xf numFmtId="170" fontId="12" fillId="0" borderId="1" xfId="13" applyNumberFormat="1" applyFont="1" applyFill="1" applyBorder="1" applyAlignment="1">
      <alignment vertical="center" wrapText="1"/>
    </xf>
    <xf numFmtId="166" fontId="11" fillId="0" borderId="1" xfId="20" applyNumberFormat="1" applyFont="1" applyFill="1" applyBorder="1" applyAlignment="1">
      <alignment vertical="center" wrapText="1"/>
    </xf>
    <xf numFmtId="0" fontId="13" fillId="0" borderId="1" xfId="4" applyFont="1" applyFill="1" applyBorder="1" applyAlignment="1">
      <alignment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 applyProtection="1">
      <alignment horizontal="center" vertical="center" wrapText="1"/>
    </xf>
    <xf numFmtId="49" fontId="12" fillId="0" borderId="8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6" xfId="4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/>
    </xf>
    <xf numFmtId="0" fontId="6" fillId="0" borderId="0" xfId="4" applyFont="1" applyFill="1"/>
    <xf numFmtId="0" fontId="17" fillId="0" borderId="0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 vertical="center" wrapText="1"/>
    </xf>
    <xf numFmtId="0" fontId="6" fillId="0" borderId="0" xfId="4" applyFont="1" applyFill="1" applyBorder="1"/>
    <xf numFmtId="0" fontId="12" fillId="0" borderId="0" xfId="4" applyFont="1" applyFill="1"/>
    <xf numFmtId="9" fontId="12" fillId="0" borderId="6" xfId="13" applyFont="1" applyFill="1" applyBorder="1" applyAlignment="1">
      <alignment horizontal="center"/>
    </xf>
    <xf numFmtId="9" fontId="12" fillId="0" borderId="8" xfId="13" applyFont="1" applyFill="1" applyBorder="1" applyAlignment="1">
      <alignment horizontal="center"/>
    </xf>
    <xf numFmtId="9" fontId="12" fillId="0" borderId="7" xfId="13" applyFont="1" applyFill="1" applyBorder="1" applyAlignment="1">
      <alignment horizontal="center"/>
    </xf>
    <xf numFmtId="0" fontId="12" fillId="0" borderId="1" xfId="4" applyFont="1" applyFill="1" applyBorder="1" applyAlignment="1">
      <alignment vertical="center" wrapText="1"/>
    </xf>
    <xf numFmtId="0" fontId="13" fillId="0" borderId="0" xfId="4" applyFont="1" applyFill="1" applyAlignment="1"/>
    <xf numFmtId="169" fontId="6" fillId="0" borderId="0" xfId="4" applyNumberFormat="1" applyFont="1" applyFill="1"/>
    <xf numFmtId="166" fontId="6" fillId="0" borderId="0" xfId="4" applyNumberFormat="1" applyFont="1" applyFill="1"/>
    <xf numFmtId="166" fontId="6" fillId="0" borderId="5" xfId="4" applyNumberFormat="1" applyFont="1" applyFill="1" applyBorder="1" applyAlignment="1">
      <alignment horizontal="center"/>
    </xf>
    <xf numFmtId="166" fontId="6" fillId="0" borderId="0" xfId="20" applyNumberFormat="1" applyFont="1" applyFill="1"/>
    <xf numFmtId="166" fontId="6" fillId="0" borderId="0" xfId="4" applyNumberFormat="1" applyFont="1" applyFill="1" applyAlignment="1">
      <alignment horizontal="center"/>
    </xf>
    <xf numFmtId="0" fontId="19" fillId="0" borderId="0" xfId="4" applyFont="1" applyFill="1" applyBorder="1" applyAlignment="1">
      <alignment horizontal="center" vertical="center" wrapText="1"/>
    </xf>
    <xf numFmtId="0" fontId="20" fillId="0" borderId="0" xfId="4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 wrapText="1"/>
    </xf>
    <xf numFmtId="0" fontId="21" fillId="0" borderId="2" xfId="4" applyFont="1" applyFill="1" applyBorder="1" applyAlignment="1">
      <alignment horizontal="center" vertical="center" wrapText="1"/>
    </xf>
    <xf numFmtId="0" fontId="21" fillId="0" borderId="3" xfId="4" applyFont="1" applyFill="1" applyBorder="1" applyAlignment="1">
      <alignment horizontal="center" vertical="center" wrapText="1"/>
    </xf>
    <xf numFmtId="0" fontId="21" fillId="0" borderId="4" xfId="4" applyFont="1" applyFill="1" applyBorder="1" applyAlignment="1">
      <alignment horizontal="center" vertical="center" wrapText="1"/>
    </xf>
    <xf numFmtId="0" fontId="20" fillId="0" borderId="0" xfId="4" applyFont="1" applyFill="1" applyBorder="1" applyAlignment="1">
      <alignment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68" fontId="12" fillId="0" borderId="6" xfId="0" applyNumberFormat="1" applyFont="1" applyFill="1" applyBorder="1" applyAlignment="1" applyProtection="1">
      <alignment horizontal="center" vertical="center" wrapText="1"/>
    </xf>
    <xf numFmtId="168" fontId="12" fillId="0" borderId="8" xfId="0" applyNumberFormat="1" applyFont="1" applyFill="1" applyBorder="1" applyAlignment="1" applyProtection="1">
      <alignment horizontal="center" vertical="center" wrapText="1"/>
    </xf>
    <xf numFmtId="168" fontId="12" fillId="0" borderId="7" xfId="0" applyNumberFormat="1" applyFont="1" applyFill="1" applyBorder="1" applyAlignment="1" applyProtection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C29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M12" sqref="M12"/>
    </sheetView>
  </sheetViews>
  <sheetFormatPr defaultColWidth="9.140625" defaultRowHeight="12.75" x14ac:dyDescent="0.2"/>
  <cols>
    <col min="1" max="1" width="5" style="26" customWidth="1"/>
    <col min="2" max="2" width="17.7109375" style="26" customWidth="1"/>
    <col min="3" max="3" width="12.140625" style="26" customWidth="1"/>
    <col min="4" max="5" width="5.7109375" style="26" hidden="1" customWidth="1"/>
    <col min="6" max="6" width="8" style="26" hidden="1" customWidth="1"/>
    <col min="7" max="8" width="7" style="26" hidden="1" customWidth="1"/>
    <col min="9" max="9" width="11.85546875" style="26" customWidth="1"/>
    <col min="10" max="10" width="13.5703125" style="26" customWidth="1"/>
    <col min="11" max="13" width="13.28515625" style="26" customWidth="1"/>
    <col min="14" max="14" width="9.5703125" style="26" customWidth="1"/>
    <col min="15" max="16" width="14.140625" style="26" customWidth="1"/>
    <col min="17" max="17" width="11.140625" style="26" customWidth="1"/>
    <col min="18" max="18" width="12.7109375" style="26" customWidth="1"/>
    <col min="19" max="19" width="17.7109375" style="26" customWidth="1"/>
    <col min="20" max="20" width="10.140625" style="26" hidden="1" customWidth="1"/>
    <col min="21" max="21" width="11.28515625" style="26" hidden="1" customWidth="1"/>
    <col min="22" max="22" width="10.140625" style="26" hidden="1" customWidth="1"/>
    <col min="23" max="23" width="10.5703125" style="26" hidden="1" customWidth="1"/>
    <col min="24" max="24" width="10.140625" style="26" hidden="1" customWidth="1"/>
    <col min="25" max="25" width="10.5703125" style="26" hidden="1" customWidth="1"/>
    <col min="26" max="26" width="10.85546875" style="26" customWidth="1"/>
    <col min="27" max="27" width="8.7109375" style="26" customWidth="1"/>
    <col min="28" max="28" width="9.7109375" style="26" customWidth="1"/>
    <col min="29" max="29" width="10.5703125" style="26" customWidth="1"/>
    <col min="30" max="30" width="9.5703125" style="26" customWidth="1"/>
    <col min="31" max="31" width="8.42578125" style="26" customWidth="1"/>
    <col min="32" max="37" width="10.28515625" style="26" bestFit="1" customWidth="1"/>
    <col min="38" max="38" width="9.28515625" style="26" customWidth="1"/>
    <col min="39" max="39" width="10.5703125" style="26" customWidth="1"/>
    <col min="40" max="40" width="10.28515625" style="26" bestFit="1" customWidth="1"/>
    <col min="41" max="41" width="10.28515625" style="26" customWidth="1"/>
    <col min="42" max="42" width="8.7109375" style="26" customWidth="1"/>
    <col min="43" max="43" width="10.85546875" style="26" customWidth="1"/>
    <col min="44" max="44" width="10.28515625" style="26" bestFit="1" customWidth="1"/>
    <col min="45" max="45" width="12.7109375" style="26" bestFit="1" customWidth="1"/>
    <col min="46" max="46" width="14.5703125" style="26" bestFit="1" customWidth="1"/>
    <col min="47" max="49" width="14" style="26" bestFit="1" customWidth="1"/>
    <col min="50" max="50" width="12.85546875" style="26" customWidth="1"/>
    <col min="51" max="51" width="13.5703125" style="26" customWidth="1"/>
    <col min="52" max="52" width="12.42578125" style="26" customWidth="1"/>
    <col min="53" max="53" width="12.7109375" style="26" customWidth="1"/>
    <col min="54" max="54" width="11.7109375" style="26" customWidth="1"/>
    <col min="55" max="55" width="12.85546875" style="26" customWidth="1"/>
    <col min="56" max="16384" width="9.140625" style="26"/>
  </cols>
  <sheetData>
    <row r="1" spans="1:55" ht="15" x14ac:dyDescent="0.25">
      <c r="Q1" s="25" t="s">
        <v>36</v>
      </c>
    </row>
    <row r="3" spans="1:55" ht="59.25" customHeight="1" x14ac:dyDescent="0.2">
      <c r="A3" s="27"/>
      <c r="B3" s="27"/>
      <c r="C3" s="43" t="s">
        <v>37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8"/>
      <c r="S3" s="4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</row>
    <row r="4" spans="1:55" ht="16.5" customHeight="1" x14ac:dyDescent="0.2">
      <c r="A4" s="29"/>
      <c r="B4" s="29"/>
      <c r="C4" s="29"/>
      <c r="D4" s="29"/>
      <c r="E4" s="29"/>
      <c r="F4" s="29"/>
      <c r="G4" s="29"/>
      <c r="H4" s="29"/>
      <c r="I4" s="30"/>
      <c r="J4" s="6"/>
      <c r="K4" s="6"/>
      <c r="L4" s="6"/>
      <c r="M4" s="6"/>
      <c r="N4" s="6"/>
      <c r="O4" s="6"/>
      <c r="P4" s="6"/>
      <c r="Q4" s="6"/>
      <c r="R4" s="6"/>
      <c r="S4" s="6"/>
      <c r="T4" s="24" t="s">
        <v>35</v>
      </c>
      <c r="U4" s="24"/>
      <c r="V4" s="24"/>
      <c r="W4" s="24"/>
      <c r="X4" s="24"/>
      <c r="Y4" s="24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55" s="31" customFormat="1" ht="72.75" customHeight="1" x14ac:dyDescent="0.2">
      <c r="A5" s="45" t="s">
        <v>15</v>
      </c>
      <c r="B5" s="45" t="s">
        <v>16</v>
      </c>
      <c r="C5" s="44" t="s">
        <v>23</v>
      </c>
      <c r="D5" s="44"/>
      <c r="E5" s="44"/>
      <c r="F5" s="20" t="s">
        <v>24</v>
      </c>
      <c r="G5" s="21"/>
      <c r="H5" s="22"/>
      <c r="I5" s="24" t="s">
        <v>29</v>
      </c>
      <c r="J5" s="24"/>
      <c r="K5" s="24"/>
      <c r="L5" s="24"/>
      <c r="M5" s="24"/>
      <c r="N5" s="24"/>
      <c r="O5" s="24"/>
      <c r="P5" s="24"/>
      <c r="Q5" s="24"/>
      <c r="R5" s="24" t="s">
        <v>29</v>
      </c>
      <c r="S5" s="24"/>
      <c r="T5" s="50" t="s">
        <v>30</v>
      </c>
      <c r="U5" s="51"/>
      <c r="V5" s="51"/>
      <c r="W5" s="51"/>
      <c r="X5" s="51"/>
      <c r="Y5" s="52"/>
      <c r="Z5" s="17" t="s">
        <v>32</v>
      </c>
      <c r="AA5" s="18"/>
      <c r="AB5" s="18"/>
      <c r="AC5" s="18"/>
      <c r="AD5" s="18"/>
      <c r="AE5" s="19"/>
      <c r="AF5" s="49" t="s">
        <v>33</v>
      </c>
      <c r="AG5" s="49"/>
      <c r="AH5" s="49"/>
      <c r="AI5" s="49"/>
      <c r="AJ5" s="49" t="s">
        <v>33</v>
      </c>
      <c r="AK5" s="49"/>
      <c r="AL5" s="17" t="s">
        <v>31</v>
      </c>
      <c r="AM5" s="18"/>
      <c r="AN5" s="18"/>
      <c r="AO5" s="18"/>
      <c r="AP5" s="18"/>
      <c r="AQ5" s="19"/>
      <c r="AR5" s="23" t="s">
        <v>22</v>
      </c>
      <c r="AS5" s="23"/>
      <c r="AT5" s="23"/>
      <c r="AU5" s="23" t="s">
        <v>26</v>
      </c>
      <c r="AV5" s="23"/>
      <c r="AW5" s="23"/>
      <c r="AX5" s="23" t="s">
        <v>27</v>
      </c>
      <c r="AY5" s="23"/>
      <c r="AZ5" s="23"/>
      <c r="BA5" s="23" t="s">
        <v>28</v>
      </c>
      <c r="BB5" s="23"/>
      <c r="BC5" s="23"/>
    </row>
    <row r="6" spans="1:55" s="31" customFormat="1" ht="44.45" customHeight="1" x14ac:dyDescent="0.2">
      <c r="A6" s="46"/>
      <c r="B6" s="46"/>
      <c r="C6" s="23">
        <v>2018</v>
      </c>
      <c r="D6" s="23">
        <v>2019</v>
      </c>
      <c r="E6" s="23">
        <v>2020</v>
      </c>
      <c r="F6" s="32">
        <v>0.1</v>
      </c>
      <c r="G6" s="33"/>
      <c r="H6" s="34"/>
      <c r="I6" s="15" t="s">
        <v>21</v>
      </c>
      <c r="J6" s="3">
        <v>550</v>
      </c>
      <c r="K6" s="3" t="s">
        <v>25</v>
      </c>
      <c r="L6" s="3"/>
      <c r="M6" s="3" t="s">
        <v>34</v>
      </c>
      <c r="N6" s="15" t="s">
        <v>21</v>
      </c>
      <c r="O6" s="3">
        <v>550</v>
      </c>
      <c r="P6" s="3" t="s">
        <v>25</v>
      </c>
      <c r="Q6" s="15" t="s">
        <v>21</v>
      </c>
      <c r="R6" s="3">
        <v>550</v>
      </c>
      <c r="S6" s="3" t="s">
        <v>25</v>
      </c>
      <c r="T6" s="15">
        <v>2018</v>
      </c>
      <c r="U6" s="3" t="s">
        <v>25</v>
      </c>
      <c r="V6" s="15">
        <v>2019</v>
      </c>
      <c r="W6" s="3" t="s">
        <v>25</v>
      </c>
      <c r="X6" s="15">
        <v>2020</v>
      </c>
      <c r="Y6" s="3" t="s">
        <v>25</v>
      </c>
      <c r="Z6" s="15">
        <v>2018</v>
      </c>
      <c r="AA6" s="3" t="s">
        <v>25</v>
      </c>
      <c r="AB6" s="15">
        <v>2019</v>
      </c>
      <c r="AC6" s="3" t="s">
        <v>25</v>
      </c>
      <c r="AD6" s="15">
        <v>2020</v>
      </c>
      <c r="AE6" s="3" t="s">
        <v>25</v>
      </c>
      <c r="AF6" s="15">
        <v>2018</v>
      </c>
      <c r="AG6" s="3" t="s">
        <v>25</v>
      </c>
      <c r="AH6" s="15">
        <v>2019</v>
      </c>
      <c r="AI6" s="3" t="s">
        <v>25</v>
      </c>
      <c r="AJ6" s="15">
        <v>2020</v>
      </c>
      <c r="AK6" s="3" t="s">
        <v>25</v>
      </c>
      <c r="AL6" s="15">
        <v>2018</v>
      </c>
      <c r="AM6" s="3" t="s">
        <v>25</v>
      </c>
      <c r="AN6" s="15">
        <v>2019</v>
      </c>
      <c r="AO6" s="3" t="s">
        <v>25</v>
      </c>
      <c r="AP6" s="15">
        <v>2020</v>
      </c>
      <c r="AQ6" s="3" t="s">
        <v>25</v>
      </c>
      <c r="AR6" s="15">
        <v>2018</v>
      </c>
      <c r="AS6" s="15">
        <v>2019</v>
      </c>
      <c r="AT6" s="15">
        <v>2020</v>
      </c>
      <c r="AU6" s="15">
        <v>2018</v>
      </c>
      <c r="AV6" s="15">
        <v>2019</v>
      </c>
      <c r="AW6" s="15">
        <v>2020</v>
      </c>
      <c r="AX6" s="15">
        <v>2018</v>
      </c>
      <c r="AY6" s="15">
        <v>2019</v>
      </c>
      <c r="AZ6" s="15">
        <v>2020</v>
      </c>
      <c r="BA6" s="15">
        <v>2018</v>
      </c>
      <c r="BB6" s="15">
        <v>2019</v>
      </c>
      <c r="BC6" s="15">
        <v>2020</v>
      </c>
    </row>
    <row r="7" spans="1:55" s="31" customFormat="1" ht="17.45" customHeight="1" x14ac:dyDescent="0.2">
      <c r="A7" s="47"/>
      <c r="B7" s="47"/>
      <c r="C7" s="23"/>
      <c r="D7" s="23"/>
      <c r="E7" s="23"/>
      <c r="F7" s="14">
        <v>2018</v>
      </c>
      <c r="G7" s="14">
        <v>2019</v>
      </c>
      <c r="H7" s="14">
        <v>2020</v>
      </c>
      <c r="I7" s="20">
        <v>2018</v>
      </c>
      <c r="J7" s="21"/>
      <c r="K7" s="22"/>
      <c r="L7" s="16"/>
      <c r="M7" s="16"/>
      <c r="N7" s="20">
        <v>2019</v>
      </c>
      <c r="O7" s="21"/>
      <c r="P7" s="22"/>
      <c r="Q7" s="20">
        <v>2020</v>
      </c>
      <c r="R7" s="21"/>
      <c r="S7" s="22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1:55" ht="15" x14ac:dyDescent="0.2">
      <c r="A8" s="15">
        <v>1</v>
      </c>
      <c r="B8" s="1" t="s">
        <v>13</v>
      </c>
      <c r="C8" s="7">
        <v>1.492</v>
      </c>
      <c r="D8" s="7">
        <v>1.492</v>
      </c>
      <c r="E8" s="7">
        <v>1.492</v>
      </c>
      <c r="F8" s="11">
        <v>0.1</v>
      </c>
      <c r="G8" s="11">
        <v>0.1</v>
      </c>
      <c r="H8" s="11">
        <v>0.1</v>
      </c>
      <c r="I8" s="12">
        <v>2249</v>
      </c>
      <c r="J8" s="12">
        <f>I8*$J$6</f>
        <v>1236950</v>
      </c>
      <c r="K8" s="12">
        <f>ROUND(J8*(1-F8),-2)</f>
        <v>1113300</v>
      </c>
      <c r="L8" s="12">
        <v>1113300</v>
      </c>
      <c r="M8" s="12">
        <v>17400</v>
      </c>
      <c r="N8" s="12">
        <v>2249</v>
      </c>
      <c r="O8" s="12">
        <f>N8*$O$6</f>
        <v>1236950</v>
      </c>
      <c r="P8" s="12">
        <f>ROUND(O8*(1-G8),-2)</f>
        <v>1113300</v>
      </c>
      <c r="Q8" s="12">
        <v>2249</v>
      </c>
      <c r="R8" s="12">
        <f>Q8*$R$6</f>
        <v>1236950</v>
      </c>
      <c r="S8" s="12">
        <f>ROUND(R8*(1-H8),-2)</f>
        <v>1113300</v>
      </c>
      <c r="T8" s="9"/>
      <c r="U8" s="9"/>
      <c r="V8" s="9"/>
      <c r="W8" s="9"/>
      <c r="X8" s="9"/>
      <c r="Y8" s="9"/>
      <c r="Z8" s="9"/>
      <c r="AA8" s="9">
        <f t="shared" ref="AA8:AA24" si="0">ROUND(Z8*(1-F8),0)</f>
        <v>0</v>
      </c>
      <c r="AB8" s="9"/>
      <c r="AC8" s="9">
        <f>ROUND(AB8*(1-G8),0)</f>
        <v>0</v>
      </c>
      <c r="AD8" s="9"/>
      <c r="AE8" s="9">
        <f>ROUND(AD8*(1-H8),0)</f>
        <v>0</v>
      </c>
      <c r="AF8" s="9"/>
      <c r="AG8" s="9">
        <f>ROUND(AF8*(1-F8),0)</f>
        <v>0</v>
      </c>
      <c r="AH8" s="9"/>
      <c r="AI8" s="9">
        <f>ROUND(AH8*(1-G8),0)</f>
        <v>0</v>
      </c>
      <c r="AJ8" s="9">
        <v>300000</v>
      </c>
      <c r="AK8" s="9">
        <f>ROUND(AJ8*(1-H8),0)</f>
        <v>270000</v>
      </c>
      <c r="AL8" s="9"/>
      <c r="AM8" s="9">
        <f>ROUND(AL8*(1-F8),0)</f>
        <v>0</v>
      </c>
      <c r="AN8" s="9">
        <v>200000</v>
      </c>
      <c r="AO8" s="9">
        <f>ROUND(AN8*(1-G8),0)</f>
        <v>180000</v>
      </c>
      <c r="AP8" s="9"/>
      <c r="AQ8" s="9">
        <f>ROUND(AP8*(1-H8),0)</f>
        <v>0</v>
      </c>
      <c r="AR8" s="4">
        <f>J8+T8+Z8+AF8+AL8</f>
        <v>1236950</v>
      </c>
      <c r="AS8" s="4">
        <f>O8+V8+AB8+AH8+AN8</f>
        <v>1436950</v>
      </c>
      <c r="AT8" s="4">
        <f>R8+X8+AD8+AJ8+AP8</f>
        <v>1536950</v>
      </c>
      <c r="AU8" s="4">
        <f>ROUND(AR8*(1-F8),-2)</f>
        <v>1113300</v>
      </c>
      <c r="AV8" s="4">
        <f t="shared" ref="AV8:AV25" si="1">ROUND(AS8*(1-G8),-2)</f>
        <v>1293300</v>
      </c>
      <c r="AW8" s="4">
        <f t="shared" ref="AW8:AW25" si="2">ROUND(AT8*(1-H8),-2)</f>
        <v>1383300</v>
      </c>
      <c r="AX8" s="4">
        <f>K8+U8+AA8+AG8+AM8</f>
        <v>1113300</v>
      </c>
      <c r="AY8" s="4">
        <f>P8+W8+AC8+AI8+AO8</f>
        <v>1293300</v>
      </c>
      <c r="AZ8" s="4">
        <f>S8+Y8+AE8+AK8+AQ8</f>
        <v>1383300</v>
      </c>
      <c r="BA8" s="4">
        <f>ROUND(AX8,-2)</f>
        <v>1113300</v>
      </c>
      <c r="BB8" s="4">
        <f t="shared" ref="BB8:BC8" si="3">ROUND(AY8,-2)</f>
        <v>1293300</v>
      </c>
      <c r="BC8" s="4">
        <f t="shared" si="3"/>
        <v>1383300</v>
      </c>
    </row>
    <row r="9" spans="1:55" ht="15" x14ac:dyDescent="0.2">
      <c r="A9" s="15">
        <v>2</v>
      </c>
      <c r="B9" s="1" t="s">
        <v>18</v>
      </c>
      <c r="C9" s="7">
        <v>1.492</v>
      </c>
      <c r="D9" s="7">
        <v>1.492</v>
      </c>
      <c r="E9" s="7">
        <v>1.492</v>
      </c>
      <c r="F9" s="11">
        <v>0.1</v>
      </c>
      <c r="G9" s="11">
        <v>0.1</v>
      </c>
      <c r="H9" s="11">
        <v>0.1</v>
      </c>
      <c r="I9" s="12">
        <v>2156</v>
      </c>
      <c r="J9" s="12">
        <f t="shared" ref="J9:J25" si="4">I9*$J$6</f>
        <v>1185800</v>
      </c>
      <c r="K9" s="12">
        <f t="shared" ref="K9:K25" si="5">ROUND(J9*(1-F9),-2)</f>
        <v>1067200</v>
      </c>
      <c r="L9" s="12">
        <v>1067200</v>
      </c>
      <c r="M9" s="12">
        <v>15300</v>
      </c>
      <c r="N9" s="12">
        <v>2156</v>
      </c>
      <c r="O9" s="12">
        <f t="shared" ref="O9:O25" si="6">N9*$O$6</f>
        <v>1185800</v>
      </c>
      <c r="P9" s="12">
        <f t="shared" ref="P9:P25" si="7">ROUND(O9*(1-G9),-2)</f>
        <v>1067200</v>
      </c>
      <c r="Q9" s="12">
        <v>2156</v>
      </c>
      <c r="R9" s="12">
        <f t="shared" ref="R9:R25" si="8">Q9*$R$6</f>
        <v>1185800</v>
      </c>
      <c r="S9" s="12">
        <f t="shared" ref="S9:S25" si="9">ROUND(R9*(1-H9),-2)</f>
        <v>1067200</v>
      </c>
      <c r="T9" s="9"/>
      <c r="U9" s="9"/>
      <c r="V9" s="9"/>
      <c r="W9" s="9"/>
      <c r="X9" s="9"/>
      <c r="Y9" s="9"/>
      <c r="Z9" s="9"/>
      <c r="AA9" s="9">
        <f t="shared" si="0"/>
        <v>0</v>
      </c>
      <c r="AB9" s="9"/>
      <c r="AC9" s="9">
        <f t="shared" ref="AC9:AC25" si="10">ROUND(AB9*(1-G9),0)</f>
        <v>0</v>
      </c>
      <c r="AD9" s="9"/>
      <c r="AE9" s="9">
        <f t="shared" ref="AE9:AE25" si="11">ROUND(AD9*(1-H9),0)</f>
        <v>0</v>
      </c>
      <c r="AF9" s="9"/>
      <c r="AG9" s="9">
        <f t="shared" ref="AG9:AG25" si="12">ROUND(AF9*(1-F9),0)</f>
        <v>0</v>
      </c>
      <c r="AH9" s="9"/>
      <c r="AI9" s="9">
        <f t="shared" ref="AI9:AI25" si="13">ROUND(AH9*(1-G9),0)</f>
        <v>0</v>
      </c>
      <c r="AJ9" s="9"/>
      <c r="AK9" s="9">
        <f t="shared" ref="AK9:AK25" si="14">ROUND(AJ9*(1-H9),0)</f>
        <v>0</v>
      </c>
      <c r="AL9" s="9"/>
      <c r="AM9" s="9">
        <f t="shared" ref="AM9:AM25" si="15">ROUND(AL9*(1-F9),0)</f>
        <v>0</v>
      </c>
      <c r="AN9" s="9"/>
      <c r="AO9" s="9">
        <f t="shared" ref="AO9:AO25" si="16">ROUND(AN9*(1-G9),0)</f>
        <v>0</v>
      </c>
      <c r="AP9" s="9">
        <v>200000</v>
      </c>
      <c r="AQ9" s="9">
        <f t="shared" ref="AQ9:AQ25" si="17">ROUND(AP9*(1-H9),0)</f>
        <v>180000</v>
      </c>
      <c r="AR9" s="4">
        <f t="shared" ref="AR9:AR25" si="18">J9+T9+Z9+AF9+AL9</f>
        <v>1185800</v>
      </c>
      <c r="AS9" s="4">
        <f t="shared" ref="AS9:AS25" si="19">O9+V9+AB9+AH9+AN9</f>
        <v>1185800</v>
      </c>
      <c r="AT9" s="4">
        <f t="shared" ref="AT9:AT25" si="20">R9+X9+AD9+AJ9+AP9</f>
        <v>1385800</v>
      </c>
      <c r="AU9" s="4">
        <f t="shared" ref="AU9:AU25" si="21">ROUND(AR9*(1-F9),-2)</f>
        <v>1067200</v>
      </c>
      <c r="AV9" s="4">
        <f t="shared" si="1"/>
        <v>1067200</v>
      </c>
      <c r="AW9" s="4">
        <f t="shared" si="2"/>
        <v>1247200</v>
      </c>
      <c r="AX9" s="4">
        <f t="shared" ref="AX9:AX25" si="22">K9+U9+AA9+AG9+AM9</f>
        <v>1067200</v>
      </c>
      <c r="AY9" s="4">
        <f t="shared" ref="AY9:AY25" si="23">P9+W9+AC9+AI9+AO9</f>
        <v>1067200</v>
      </c>
      <c r="AZ9" s="4">
        <f t="shared" ref="AZ9:AZ25" si="24">S9+Y9+AE9+AK9+AQ9</f>
        <v>1247200</v>
      </c>
      <c r="BA9" s="4">
        <f t="shared" ref="BA9:BA25" si="25">ROUND(AX9,-2)</f>
        <v>1067200</v>
      </c>
      <c r="BB9" s="4">
        <f t="shared" ref="BB9:BB25" si="26">ROUND(AY9,-2)</f>
        <v>1067200</v>
      </c>
      <c r="BC9" s="4">
        <f t="shared" ref="BC9:BC25" si="27">ROUND(AZ9,-2)</f>
        <v>1247200</v>
      </c>
    </row>
    <row r="10" spans="1:55" ht="15" x14ac:dyDescent="0.2">
      <c r="A10" s="15">
        <v>3</v>
      </c>
      <c r="B10" s="1" t="s">
        <v>19</v>
      </c>
      <c r="C10" s="7">
        <v>1.492</v>
      </c>
      <c r="D10" s="7">
        <v>1.492</v>
      </c>
      <c r="E10" s="7">
        <v>1.492</v>
      </c>
      <c r="F10" s="11">
        <v>0.1</v>
      </c>
      <c r="G10" s="11">
        <v>0.1</v>
      </c>
      <c r="H10" s="11">
        <v>0.1</v>
      </c>
      <c r="I10" s="12">
        <v>4156</v>
      </c>
      <c r="J10" s="12">
        <f t="shared" si="4"/>
        <v>2285800</v>
      </c>
      <c r="K10" s="12">
        <f t="shared" si="5"/>
        <v>2057200</v>
      </c>
      <c r="L10" s="12">
        <v>2057200</v>
      </c>
      <c r="M10" s="12">
        <v>500</v>
      </c>
      <c r="N10" s="12">
        <v>4156</v>
      </c>
      <c r="O10" s="12">
        <f t="shared" si="6"/>
        <v>2285800</v>
      </c>
      <c r="P10" s="12">
        <f t="shared" si="7"/>
        <v>2057200</v>
      </c>
      <c r="Q10" s="12">
        <v>4156</v>
      </c>
      <c r="R10" s="12">
        <f t="shared" si="8"/>
        <v>2285800</v>
      </c>
      <c r="S10" s="12">
        <f t="shared" si="9"/>
        <v>2057200</v>
      </c>
      <c r="T10" s="9"/>
      <c r="U10" s="9"/>
      <c r="V10" s="9"/>
      <c r="W10" s="9"/>
      <c r="X10" s="9"/>
      <c r="Y10" s="9"/>
      <c r="Z10" s="9"/>
      <c r="AA10" s="9">
        <f t="shared" si="0"/>
        <v>0</v>
      </c>
      <c r="AB10" s="9"/>
      <c r="AC10" s="9">
        <f t="shared" si="10"/>
        <v>0</v>
      </c>
      <c r="AD10" s="9"/>
      <c r="AE10" s="9">
        <f t="shared" si="11"/>
        <v>0</v>
      </c>
      <c r="AF10" s="9"/>
      <c r="AG10" s="9">
        <f t="shared" si="12"/>
        <v>0</v>
      </c>
      <c r="AH10" s="9"/>
      <c r="AI10" s="9">
        <f t="shared" si="13"/>
        <v>0</v>
      </c>
      <c r="AJ10" s="9">
        <v>300000</v>
      </c>
      <c r="AK10" s="9">
        <f t="shared" si="14"/>
        <v>270000</v>
      </c>
      <c r="AL10" s="9"/>
      <c r="AM10" s="9">
        <f t="shared" si="15"/>
        <v>0</v>
      </c>
      <c r="AN10" s="9">
        <v>200000</v>
      </c>
      <c r="AO10" s="9">
        <f t="shared" si="16"/>
        <v>180000</v>
      </c>
      <c r="AP10" s="9"/>
      <c r="AQ10" s="9">
        <f t="shared" si="17"/>
        <v>0</v>
      </c>
      <c r="AR10" s="4">
        <f t="shared" si="18"/>
        <v>2285800</v>
      </c>
      <c r="AS10" s="4">
        <f t="shared" si="19"/>
        <v>2485800</v>
      </c>
      <c r="AT10" s="4">
        <f t="shared" si="20"/>
        <v>2585800</v>
      </c>
      <c r="AU10" s="4">
        <f t="shared" si="21"/>
        <v>2057200</v>
      </c>
      <c r="AV10" s="4">
        <f t="shared" si="1"/>
        <v>2237200</v>
      </c>
      <c r="AW10" s="4">
        <f t="shared" si="2"/>
        <v>2327200</v>
      </c>
      <c r="AX10" s="4">
        <f t="shared" si="22"/>
        <v>2057200</v>
      </c>
      <c r="AY10" s="4">
        <f t="shared" si="23"/>
        <v>2237200</v>
      </c>
      <c r="AZ10" s="4">
        <f t="shared" si="24"/>
        <v>2327200</v>
      </c>
      <c r="BA10" s="4">
        <f t="shared" si="25"/>
        <v>2057200</v>
      </c>
      <c r="BB10" s="4">
        <f t="shared" si="26"/>
        <v>2237200</v>
      </c>
      <c r="BC10" s="4">
        <f t="shared" si="27"/>
        <v>2327200</v>
      </c>
    </row>
    <row r="11" spans="1:55" ht="15" x14ac:dyDescent="0.2">
      <c r="A11" s="15">
        <v>4</v>
      </c>
      <c r="B11" s="1" t="s">
        <v>0</v>
      </c>
      <c r="C11" s="7">
        <v>1.492</v>
      </c>
      <c r="D11" s="7">
        <v>1.492</v>
      </c>
      <c r="E11" s="7">
        <v>1.492</v>
      </c>
      <c r="F11" s="11">
        <v>0.1</v>
      </c>
      <c r="G11" s="11">
        <v>0.1</v>
      </c>
      <c r="H11" s="11">
        <v>0.1</v>
      </c>
      <c r="I11" s="12">
        <v>11139</v>
      </c>
      <c r="J11" s="12">
        <f t="shared" si="4"/>
        <v>6126450</v>
      </c>
      <c r="K11" s="12">
        <f t="shared" si="5"/>
        <v>5513800</v>
      </c>
      <c r="L11" s="12">
        <v>5513800</v>
      </c>
      <c r="M11" s="12">
        <v>422700</v>
      </c>
      <c r="N11" s="12">
        <v>11139</v>
      </c>
      <c r="O11" s="12">
        <f t="shared" si="6"/>
        <v>6126450</v>
      </c>
      <c r="P11" s="12">
        <f t="shared" si="7"/>
        <v>5513800</v>
      </c>
      <c r="Q11" s="12">
        <v>11139</v>
      </c>
      <c r="R11" s="12">
        <f t="shared" si="8"/>
        <v>6126450</v>
      </c>
      <c r="S11" s="12">
        <f t="shared" si="9"/>
        <v>5513800</v>
      </c>
      <c r="T11" s="9"/>
      <c r="U11" s="9"/>
      <c r="V11" s="9"/>
      <c r="W11" s="9"/>
      <c r="X11" s="9"/>
      <c r="Y11" s="9"/>
      <c r="Z11" s="9"/>
      <c r="AA11" s="9">
        <f t="shared" si="0"/>
        <v>0</v>
      </c>
      <c r="AB11" s="9">
        <v>100000</v>
      </c>
      <c r="AC11" s="9">
        <f t="shared" si="10"/>
        <v>90000</v>
      </c>
      <c r="AD11" s="9"/>
      <c r="AE11" s="9">
        <f t="shared" si="11"/>
        <v>0</v>
      </c>
      <c r="AF11" s="9">
        <v>300000</v>
      </c>
      <c r="AG11" s="9">
        <f t="shared" si="12"/>
        <v>270000</v>
      </c>
      <c r="AH11" s="9">
        <v>300000</v>
      </c>
      <c r="AI11" s="9">
        <f t="shared" si="13"/>
        <v>270000</v>
      </c>
      <c r="AJ11" s="9"/>
      <c r="AK11" s="9">
        <f t="shared" si="14"/>
        <v>0</v>
      </c>
      <c r="AL11" s="9">
        <v>200000</v>
      </c>
      <c r="AM11" s="9">
        <f t="shared" si="15"/>
        <v>180000</v>
      </c>
      <c r="AN11" s="9"/>
      <c r="AO11" s="9">
        <f t="shared" si="16"/>
        <v>0</v>
      </c>
      <c r="AP11" s="9">
        <v>200000</v>
      </c>
      <c r="AQ11" s="9">
        <f t="shared" si="17"/>
        <v>180000</v>
      </c>
      <c r="AR11" s="4">
        <f t="shared" si="18"/>
        <v>6626450</v>
      </c>
      <c r="AS11" s="4">
        <f t="shared" si="19"/>
        <v>6526450</v>
      </c>
      <c r="AT11" s="4">
        <f t="shared" si="20"/>
        <v>6326450</v>
      </c>
      <c r="AU11" s="4">
        <f t="shared" si="21"/>
        <v>5963800</v>
      </c>
      <c r="AV11" s="4">
        <f t="shared" si="1"/>
        <v>5873800</v>
      </c>
      <c r="AW11" s="4">
        <f t="shared" si="2"/>
        <v>5693800</v>
      </c>
      <c r="AX11" s="4">
        <f t="shared" si="22"/>
        <v>5963800</v>
      </c>
      <c r="AY11" s="4">
        <f t="shared" si="23"/>
        <v>5873800</v>
      </c>
      <c r="AZ11" s="4">
        <f t="shared" si="24"/>
        <v>5693800</v>
      </c>
      <c r="BA11" s="4">
        <f t="shared" si="25"/>
        <v>5963800</v>
      </c>
      <c r="BB11" s="4">
        <f t="shared" si="26"/>
        <v>5873800</v>
      </c>
      <c r="BC11" s="4">
        <f t="shared" si="27"/>
        <v>5693800</v>
      </c>
    </row>
    <row r="12" spans="1:55" ht="15" x14ac:dyDescent="0.2">
      <c r="A12" s="15">
        <v>5</v>
      </c>
      <c r="B12" s="1" t="s">
        <v>1</v>
      </c>
      <c r="C12" s="7">
        <v>1.492</v>
      </c>
      <c r="D12" s="7">
        <v>1.492</v>
      </c>
      <c r="E12" s="7">
        <v>1.492</v>
      </c>
      <c r="F12" s="11">
        <v>0.1</v>
      </c>
      <c r="G12" s="11">
        <v>0.1</v>
      </c>
      <c r="H12" s="11">
        <v>0.1</v>
      </c>
      <c r="I12" s="12">
        <v>8815</v>
      </c>
      <c r="J12" s="12">
        <f t="shared" si="4"/>
        <v>4848250</v>
      </c>
      <c r="K12" s="12">
        <f t="shared" si="5"/>
        <v>4363400</v>
      </c>
      <c r="L12" s="12">
        <v>4363400</v>
      </c>
      <c r="M12" s="12">
        <v>248000</v>
      </c>
      <c r="N12" s="12">
        <v>8815</v>
      </c>
      <c r="O12" s="12">
        <f t="shared" si="6"/>
        <v>4848250</v>
      </c>
      <c r="P12" s="12">
        <f t="shared" si="7"/>
        <v>4363400</v>
      </c>
      <c r="Q12" s="12">
        <v>8815</v>
      </c>
      <c r="R12" s="12">
        <f t="shared" si="8"/>
        <v>4848250</v>
      </c>
      <c r="S12" s="12">
        <f t="shared" si="9"/>
        <v>4363400</v>
      </c>
      <c r="T12" s="9"/>
      <c r="U12" s="9"/>
      <c r="V12" s="9"/>
      <c r="W12" s="9"/>
      <c r="X12" s="9"/>
      <c r="Y12" s="9"/>
      <c r="Z12" s="9"/>
      <c r="AA12" s="9">
        <f t="shared" si="0"/>
        <v>0</v>
      </c>
      <c r="AB12" s="9"/>
      <c r="AC12" s="9">
        <f t="shared" si="10"/>
        <v>0</v>
      </c>
      <c r="AD12" s="9"/>
      <c r="AE12" s="9">
        <f t="shared" si="11"/>
        <v>0</v>
      </c>
      <c r="AF12" s="9"/>
      <c r="AG12" s="9">
        <f t="shared" si="12"/>
        <v>0</v>
      </c>
      <c r="AH12" s="9"/>
      <c r="AI12" s="9">
        <f t="shared" si="13"/>
        <v>0</v>
      </c>
      <c r="AJ12" s="9"/>
      <c r="AK12" s="9">
        <f t="shared" si="14"/>
        <v>0</v>
      </c>
      <c r="AL12" s="9"/>
      <c r="AM12" s="9">
        <f t="shared" si="15"/>
        <v>0</v>
      </c>
      <c r="AN12" s="9"/>
      <c r="AO12" s="9">
        <f t="shared" si="16"/>
        <v>0</v>
      </c>
      <c r="AP12" s="9"/>
      <c r="AQ12" s="9">
        <f t="shared" si="17"/>
        <v>0</v>
      </c>
      <c r="AR12" s="4">
        <f t="shared" si="18"/>
        <v>4848250</v>
      </c>
      <c r="AS12" s="4">
        <f t="shared" si="19"/>
        <v>4848250</v>
      </c>
      <c r="AT12" s="4">
        <f t="shared" si="20"/>
        <v>4848250</v>
      </c>
      <c r="AU12" s="4">
        <f t="shared" si="21"/>
        <v>4363400</v>
      </c>
      <c r="AV12" s="4">
        <f t="shared" si="1"/>
        <v>4363400</v>
      </c>
      <c r="AW12" s="4">
        <f t="shared" si="2"/>
        <v>4363400</v>
      </c>
      <c r="AX12" s="4">
        <f t="shared" si="22"/>
        <v>4363400</v>
      </c>
      <c r="AY12" s="4">
        <f t="shared" si="23"/>
        <v>4363400</v>
      </c>
      <c r="AZ12" s="4">
        <f t="shared" si="24"/>
        <v>4363400</v>
      </c>
      <c r="BA12" s="4">
        <f t="shared" si="25"/>
        <v>4363400</v>
      </c>
      <c r="BB12" s="4">
        <f t="shared" si="26"/>
        <v>4363400</v>
      </c>
      <c r="BC12" s="4">
        <f t="shared" si="27"/>
        <v>4363400</v>
      </c>
    </row>
    <row r="13" spans="1:55" ht="15" x14ac:dyDescent="0.2">
      <c r="A13" s="15">
        <v>6</v>
      </c>
      <c r="B13" s="1" t="s">
        <v>20</v>
      </c>
      <c r="C13" s="7">
        <v>1.492</v>
      </c>
      <c r="D13" s="7">
        <v>1.492</v>
      </c>
      <c r="E13" s="7">
        <v>1.492</v>
      </c>
      <c r="F13" s="11">
        <v>0.1</v>
      </c>
      <c r="G13" s="11">
        <v>0.1</v>
      </c>
      <c r="H13" s="11">
        <v>0.1</v>
      </c>
      <c r="I13" s="12">
        <v>10127</v>
      </c>
      <c r="J13" s="12">
        <f t="shared" si="4"/>
        <v>5569850</v>
      </c>
      <c r="K13" s="12">
        <f t="shared" si="5"/>
        <v>5012900</v>
      </c>
      <c r="L13" s="12">
        <v>5012900</v>
      </c>
      <c r="M13" s="12">
        <v>115900</v>
      </c>
      <c r="N13" s="12">
        <v>10127</v>
      </c>
      <c r="O13" s="12">
        <f t="shared" si="6"/>
        <v>5569850</v>
      </c>
      <c r="P13" s="12">
        <f t="shared" si="7"/>
        <v>5012900</v>
      </c>
      <c r="Q13" s="12">
        <v>10127</v>
      </c>
      <c r="R13" s="12">
        <f t="shared" si="8"/>
        <v>5569850</v>
      </c>
      <c r="S13" s="12">
        <f t="shared" si="9"/>
        <v>5012900</v>
      </c>
      <c r="T13" s="9"/>
      <c r="U13" s="9"/>
      <c r="V13" s="9"/>
      <c r="W13" s="9"/>
      <c r="X13" s="9"/>
      <c r="Y13" s="9"/>
      <c r="Z13" s="9">
        <v>100000</v>
      </c>
      <c r="AA13" s="9">
        <f t="shared" si="0"/>
        <v>90000</v>
      </c>
      <c r="AB13" s="9"/>
      <c r="AC13" s="9">
        <f t="shared" si="10"/>
        <v>0</v>
      </c>
      <c r="AD13" s="9">
        <v>100000</v>
      </c>
      <c r="AE13" s="9">
        <f t="shared" si="11"/>
        <v>90000</v>
      </c>
      <c r="AF13" s="9">
        <v>300000</v>
      </c>
      <c r="AG13" s="9">
        <f t="shared" si="12"/>
        <v>270000</v>
      </c>
      <c r="AH13" s="9"/>
      <c r="AI13" s="9">
        <f t="shared" si="13"/>
        <v>0</v>
      </c>
      <c r="AJ13" s="9">
        <v>300000</v>
      </c>
      <c r="AK13" s="9">
        <f t="shared" si="14"/>
        <v>270000</v>
      </c>
      <c r="AL13" s="9"/>
      <c r="AM13" s="9">
        <f t="shared" si="15"/>
        <v>0</v>
      </c>
      <c r="AN13" s="9">
        <v>200000</v>
      </c>
      <c r="AO13" s="9">
        <f t="shared" si="16"/>
        <v>180000</v>
      </c>
      <c r="AP13" s="9"/>
      <c r="AQ13" s="9">
        <f t="shared" si="17"/>
        <v>0</v>
      </c>
      <c r="AR13" s="4">
        <f t="shared" si="18"/>
        <v>5969850</v>
      </c>
      <c r="AS13" s="4">
        <f t="shared" si="19"/>
        <v>5769850</v>
      </c>
      <c r="AT13" s="4">
        <f t="shared" si="20"/>
        <v>5969850</v>
      </c>
      <c r="AU13" s="4">
        <f t="shared" si="21"/>
        <v>5372900</v>
      </c>
      <c r="AV13" s="4">
        <f t="shared" si="1"/>
        <v>5192900</v>
      </c>
      <c r="AW13" s="4">
        <f t="shared" si="2"/>
        <v>5372900</v>
      </c>
      <c r="AX13" s="4">
        <f t="shared" si="22"/>
        <v>5372900</v>
      </c>
      <c r="AY13" s="4">
        <f t="shared" si="23"/>
        <v>5192900</v>
      </c>
      <c r="AZ13" s="4">
        <f t="shared" si="24"/>
        <v>5372900</v>
      </c>
      <c r="BA13" s="4">
        <f t="shared" si="25"/>
        <v>5372900</v>
      </c>
      <c r="BB13" s="4">
        <f t="shared" si="26"/>
        <v>5192900</v>
      </c>
      <c r="BC13" s="4">
        <f t="shared" si="27"/>
        <v>5372900</v>
      </c>
    </row>
    <row r="14" spans="1:55" ht="15" x14ac:dyDescent="0.2">
      <c r="A14" s="15">
        <v>7</v>
      </c>
      <c r="B14" s="1" t="s">
        <v>2</v>
      </c>
      <c r="C14" s="7">
        <v>1.492</v>
      </c>
      <c r="D14" s="7">
        <v>1.492</v>
      </c>
      <c r="E14" s="7">
        <v>1.492</v>
      </c>
      <c r="F14" s="11">
        <v>0.1</v>
      </c>
      <c r="G14" s="11">
        <v>0.1</v>
      </c>
      <c r="H14" s="11">
        <v>0.1</v>
      </c>
      <c r="I14" s="12">
        <v>4141</v>
      </c>
      <c r="J14" s="12">
        <f t="shared" si="4"/>
        <v>2277550</v>
      </c>
      <c r="K14" s="12">
        <f t="shared" si="5"/>
        <v>2049800</v>
      </c>
      <c r="L14" s="12">
        <v>2049800</v>
      </c>
      <c r="M14" s="12">
        <v>36600</v>
      </c>
      <c r="N14" s="12">
        <v>4141</v>
      </c>
      <c r="O14" s="12">
        <f t="shared" si="6"/>
        <v>2277550</v>
      </c>
      <c r="P14" s="12">
        <f t="shared" si="7"/>
        <v>2049800</v>
      </c>
      <c r="Q14" s="12">
        <v>4141</v>
      </c>
      <c r="R14" s="12">
        <f t="shared" si="8"/>
        <v>2277550</v>
      </c>
      <c r="S14" s="12">
        <f t="shared" si="9"/>
        <v>2049800</v>
      </c>
      <c r="T14" s="9"/>
      <c r="U14" s="9"/>
      <c r="V14" s="9"/>
      <c r="W14" s="9"/>
      <c r="X14" s="9"/>
      <c r="Y14" s="9"/>
      <c r="Z14" s="9"/>
      <c r="AA14" s="9">
        <f t="shared" si="0"/>
        <v>0</v>
      </c>
      <c r="AB14" s="9"/>
      <c r="AC14" s="9">
        <f t="shared" si="10"/>
        <v>0</v>
      </c>
      <c r="AD14" s="9"/>
      <c r="AE14" s="9">
        <f t="shared" si="11"/>
        <v>0</v>
      </c>
      <c r="AF14" s="9"/>
      <c r="AG14" s="9">
        <f t="shared" si="12"/>
        <v>0</v>
      </c>
      <c r="AH14" s="9">
        <v>300000</v>
      </c>
      <c r="AI14" s="9">
        <f t="shared" si="13"/>
        <v>270000</v>
      </c>
      <c r="AJ14" s="9"/>
      <c r="AK14" s="9">
        <f t="shared" si="14"/>
        <v>0</v>
      </c>
      <c r="AL14" s="9"/>
      <c r="AM14" s="9">
        <f t="shared" si="15"/>
        <v>0</v>
      </c>
      <c r="AN14" s="9"/>
      <c r="AO14" s="9">
        <f t="shared" si="16"/>
        <v>0</v>
      </c>
      <c r="AP14" s="9"/>
      <c r="AQ14" s="9">
        <f t="shared" si="17"/>
        <v>0</v>
      </c>
      <c r="AR14" s="4">
        <f t="shared" si="18"/>
        <v>2277550</v>
      </c>
      <c r="AS14" s="4">
        <f t="shared" si="19"/>
        <v>2577550</v>
      </c>
      <c r="AT14" s="4">
        <f t="shared" si="20"/>
        <v>2277550</v>
      </c>
      <c r="AU14" s="4">
        <f t="shared" si="21"/>
        <v>2049800</v>
      </c>
      <c r="AV14" s="4">
        <f t="shared" si="1"/>
        <v>2319800</v>
      </c>
      <c r="AW14" s="4">
        <f t="shared" si="2"/>
        <v>2049800</v>
      </c>
      <c r="AX14" s="4">
        <f t="shared" si="22"/>
        <v>2049800</v>
      </c>
      <c r="AY14" s="4">
        <f t="shared" si="23"/>
        <v>2319800</v>
      </c>
      <c r="AZ14" s="4">
        <f t="shared" si="24"/>
        <v>2049800</v>
      </c>
      <c r="BA14" s="4">
        <f t="shared" si="25"/>
        <v>2049800</v>
      </c>
      <c r="BB14" s="4">
        <f t="shared" si="26"/>
        <v>2319800</v>
      </c>
      <c r="BC14" s="4">
        <f t="shared" si="27"/>
        <v>2049800</v>
      </c>
    </row>
    <row r="15" spans="1:55" ht="15" x14ac:dyDescent="0.2">
      <c r="A15" s="15">
        <v>8</v>
      </c>
      <c r="B15" s="1" t="s">
        <v>3</v>
      </c>
      <c r="C15" s="7">
        <v>1.492</v>
      </c>
      <c r="D15" s="7">
        <v>1.492</v>
      </c>
      <c r="E15" s="7">
        <v>1.492</v>
      </c>
      <c r="F15" s="11">
        <v>0.1</v>
      </c>
      <c r="G15" s="11">
        <v>0.1</v>
      </c>
      <c r="H15" s="11">
        <v>0.1</v>
      </c>
      <c r="I15" s="12">
        <v>3935</v>
      </c>
      <c r="J15" s="12">
        <f t="shared" si="4"/>
        <v>2164250</v>
      </c>
      <c r="K15" s="12">
        <f>ROUND(J15*(1-F15),-2)</f>
        <v>1947800</v>
      </c>
      <c r="L15" s="12">
        <v>1947800</v>
      </c>
      <c r="M15" s="12">
        <v>-1500</v>
      </c>
      <c r="N15" s="12">
        <v>3935</v>
      </c>
      <c r="O15" s="12">
        <f t="shared" si="6"/>
        <v>2164250</v>
      </c>
      <c r="P15" s="12">
        <f t="shared" si="7"/>
        <v>1947800</v>
      </c>
      <c r="Q15" s="12">
        <v>3935</v>
      </c>
      <c r="R15" s="12">
        <f t="shared" si="8"/>
        <v>2164250</v>
      </c>
      <c r="S15" s="12">
        <f t="shared" si="9"/>
        <v>1947800</v>
      </c>
      <c r="T15" s="9"/>
      <c r="U15" s="9"/>
      <c r="V15" s="9"/>
      <c r="W15" s="9"/>
      <c r="X15" s="9"/>
      <c r="Y15" s="9"/>
      <c r="Z15" s="9"/>
      <c r="AA15" s="9">
        <f t="shared" si="0"/>
        <v>0</v>
      </c>
      <c r="AB15" s="9"/>
      <c r="AC15" s="9">
        <f t="shared" si="10"/>
        <v>0</v>
      </c>
      <c r="AD15" s="9"/>
      <c r="AE15" s="9">
        <f t="shared" si="11"/>
        <v>0</v>
      </c>
      <c r="AF15" s="9">
        <v>300000</v>
      </c>
      <c r="AG15" s="9">
        <f t="shared" si="12"/>
        <v>270000</v>
      </c>
      <c r="AH15" s="9"/>
      <c r="AI15" s="9">
        <f t="shared" si="13"/>
        <v>0</v>
      </c>
      <c r="AJ15" s="9"/>
      <c r="AK15" s="9">
        <f t="shared" si="14"/>
        <v>0</v>
      </c>
      <c r="AL15" s="9"/>
      <c r="AM15" s="9">
        <f t="shared" si="15"/>
        <v>0</v>
      </c>
      <c r="AN15" s="9"/>
      <c r="AO15" s="9">
        <f t="shared" si="16"/>
        <v>0</v>
      </c>
      <c r="AP15" s="9"/>
      <c r="AQ15" s="9">
        <f t="shared" si="17"/>
        <v>0</v>
      </c>
      <c r="AR15" s="4">
        <f t="shared" si="18"/>
        <v>2464250</v>
      </c>
      <c r="AS15" s="4">
        <f t="shared" si="19"/>
        <v>2164250</v>
      </c>
      <c r="AT15" s="4">
        <f t="shared" si="20"/>
        <v>2164250</v>
      </c>
      <c r="AU15" s="4">
        <f t="shared" si="21"/>
        <v>2217800</v>
      </c>
      <c r="AV15" s="4">
        <f t="shared" si="1"/>
        <v>1947800</v>
      </c>
      <c r="AW15" s="4">
        <f t="shared" si="2"/>
        <v>1947800</v>
      </c>
      <c r="AX15" s="4">
        <f t="shared" si="22"/>
        <v>2217800</v>
      </c>
      <c r="AY15" s="4">
        <f t="shared" si="23"/>
        <v>1947800</v>
      </c>
      <c r="AZ15" s="4">
        <f t="shared" si="24"/>
        <v>1947800</v>
      </c>
      <c r="BA15" s="4">
        <f t="shared" si="25"/>
        <v>2217800</v>
      </c>
      <c r="BB15" s="4">
        <f t="shared" si="26"/>
        <v>1947800</v>
      </c>
      <c r="BC15" s="4">
        <f t="shared" si="27"/>
        <v>1947800</v>
      </c>
    </row>
    <row r="16" spans="1:55" ht="15" x14ac:dyDescent="0.2">
      <c r="A16" s="15">
        <v>9</v>
      </c>
      <c r="B16" s="1" t="s">
        <v>4</v>
      </c>
      <c r="C16" s="7">
        <v>1.492</v>
      </c>
      <c r="D16" s="7">
        <v>1.492</v>
      </c>
      <c r="E16" s="7">
        <v>1.492</v>
      </c>
      <c r="F16" s="11">
        <v>0.1</v>
      </c>
      <c r="G16" s="11">
        <v>0.1</v>
      </c>
      <c r="H16" s="11">
        <v>0.1</v>
      </c>
      <c r="I16" s="12">
        <v>4673</v>
      </c>
      <c r="J16" s="12">
        <f t="shared" si="4"/>
        <v>2570150</v>
      </c>
      <c r="K16" s="12">
        <f t="shared" si="5"/>
        <v>2313100</v>
      </c>
      <c r="L16" s="12">
        <v>2313100</v>
      </c>
      <c r="M16" s="12">
        <v>200900</v>
      </c>
      <c r="N16" s="12">
        <v>4673</v>
      </c>
      <c r="O16" s="12">
        <f t="shared" si="6"/>
        <v>2570150</v>
      </c>
      <c r="P16" s="12">
        <f t="shared" si="7"/>
        <v>2313100</v>
      </c>
      <c r="Q16" s="12">
        <v>4673</v>
      </c>
      <c r="R16" s="12">
        <f t="shared" si="8"/>
        <v>2570150</v>
      </c>
      <c r="S16" s="12">
        <f t="shared" si="9"/>
        <v>2313100</v>
      </c>
      <c r="T16" s="9"/>
      <c r="U16" s="9"/>
      <c r="V16" s="9"/>
      <c r="W16" s="9"/>
      <c r="X16" s="9"/>
      <c r="Y16" s="9"/>
      <c r="Z16" s="9">
        <v>100000</v>
      </c>
      <c r="AA16" s="9">
        <f t="shared" si="0"/>
        <v>90000</v>
      </c>
      <c r="AB16" s="9"/>
      <c r="AC16" s="9">
        <f t="shared" si="10"/>
        <v>0</v>
      </c>
      <c r="AD16" s="9"/>
      <c r="AE16" s="9">
        <f t="shared" si="11"/>
        <v>0</v>
      </c>
      <c r="AF16" s="9"/>
      <c r="AG16" s="9">
        <f t="shared" si="12"/>
        <v>0</v>
      </c>
      <c r="AH16" s="9"/>
      <c r="AI16" s="9">
        <f t="shared" si="13"/>
        <v>0</v>
      </c>
      <c r="AJ16" s="9"/>
      <c r="AK16" s="9">
        <f t="shared" si="14"/>
        <v>0</v>
      </c>
      <c r="AL16" s="9"/>
      <c r="AM16" s="9">
        <f t="shared" si="15"/>
        <v>0</v>
      </c>
      <c r="AN16" s="9"/>
      <c r="AO16" s="9">
        <f t="shared" si="16"/>
        <v>0</v>
      </c>
      <c r="AP16" s="9"/>
      <c r="AQ16" s="9">
        <f t="shared" si="17"/>
        <v>0</v>
      </c>
      <c r="AR16" s="4">
        <f t="shared" si="18"/>
        <v>2670150</v>
      </c>
      <c r="AS16" s="4">
        <f t="shared" si="19"/>
        <v>2570150</v>
      </c>
      <c r="AT16" s="4">
        <f t="shared" si="20"/>
        <v>2570150</v>
      </c>
      <c r="AU16" s="4">
        <f t="shared" si="21"/>
        <v>2403100</v>
      </c>
      <c r="AV16" s="4">
        <f t="shared" si="1"/>
        <v>2313100</v>
      </c>
      <c r="AW16" s="4">
        <f t="shared" si="2"/>
        <v>2313100</v>
      </c>
      <c r="AX16" s="4">
        <f t="shared" si="22"/>
        <v>2403100</v>
      </c>
      <c r="AY16" s="4">
        <f t="shared" si="23"/>
        <v>2313100</v>
      </c>
      <c r="AZ16" s="4">
        <f t="shared" si="24"/>
        <v>2313100</v>
      </c>
      <c r="BA16" s="4">
        <f t="shared" si="25"/>
        <v>2403100</v>
      </c>
      <c r="BB16" s="4">
        <f t="shared" si="26"/>
        <v>2313100</v>
      </c>
      <c r="BC16" s="4">
        <f t="shared" si="27"/>
        <v>2313100</v>
      </c>
    </row>
    <row r="17" spans="1:55" ht="15" x14ac:dyDescent="0.2">
      <c r="A17" s="15">
        <v>10</v>
      </c>
      <c r="B17" s="1" t="s">
        <v>14</v>
      </c>
      <c r="C17" s="7">
        <v>1.492</v>
      </c>
      <c r="D17" s="7">
        <v>1.492</v>
      </c>
      <c r="E17" s="7">
        <v>1.492</v>
      </c>
      <c r="F17" s="11">
        <v>0.1</v>
      </c>
      <c r="G17" s="11">
        <v>0.1</v>
      </c>
      <c r="H17" s="11">
        <v>0.1</v>
      </c>
      <c r="I17" s="12">
        <v>1408</v>
      </c>
      <c r="J17" s="12">
        <f t="shared" si="4"/>
        <v>774400</v>
      </c>
      <c r="K17" s="12">
        <f>ROUND(J17*(1-F17),-2)</f>
        <v>697000</v>
      </c>
      <c r="L17" s="12">
        <v>697000</v>
      </c>
      <c r="M17" s="12">
        <v>-11800</v>
      </c>
      <c r="N17" s="12">
        <v>1408</v>
      </c>
      <c r="O17" s="12">
        <f t="shared" si="6"/>
        <v>774400</v>
      </c>
      <c r="P17" s="12">
        <f t="shared" si="7"/>
        <v>697000</v>
      </c>
      <c r="Q17" s="12">
        <v>1408</v>
      </c>
      <c r="R17" s="12">
        <f t="shared" si="8"/>
        <v>774400</v>
      </c>
      <c r="S17" s="12">
        <f t="shared" si="9"/>
        <v>697000</v>
      </c>
      <c r="T17" s="9"/>
      <c r="U17" s="9"/>
      <c r="V17" s="9"/>
      <c r="W17" s="9"/>
      <c r="X17" s="9"/>
      <c r="Y17" s="9"/>
      <c r="Z17" s="9"/>
      <c r="AA17" s="9">
        <f t="shared" si="0"/>
        <v>0</v>
      </c>
      <c r="AB17" s="9"/>
      <c r="AC17" s="9">
        <f t="shared" si="10"/>
        <v>0</v>
      </c>
      <c r="AD17" s="9"/>
      <c r="AE17" s="9">
        <f t="shared" si="11"/>
        <v>0</v>
      </c>
      <c r="AF17" s="9"/>
      <c r="AG17" s="9">
        <f t="shared" si="12"/>
        <v>0</v>
      </c>
      <c r="AH17" s="9"/>
      <c r="AI17" s="9">
        <f t="shared" si="13"/>
        <v>0</v>
      </c>
      <c r="AJ17" s="9"/>
      <c r="AK17" s="9">
        <f t="shared" si="14"/>
        <v>0</v>
      </c>
      <c r="AL17" s="9"/>
      <c r="AM17" s="9">
        <f t="shared" si="15"/>
        <v>0</v>
      </c>
      <c r="AN17" s="9"/>
      <c r="AO17" s="9">
        <f t="shared" si="16"/>
        <v>0</v>
      </c>
      <c r="AP17" s="9"/>
      <c r="AQ17" s="9">
        <f t="shared" si="17"/>
        <v>0</v>
      </c>
      <c r="AR17" s="4">
        <f t="shared" si="18"/>
        <v>774400</v>
      </c>
      <c r="AS17" s="4">
        <f t="shared" si="19"/>
        <v>774400</v>
      </c>
      <c r="AT17" s="4">
        <f t="shared" si="20"/>
        <v>774400</v>
      </c>
      <c r="AU17" s="4">
        <f t="shared" si="21"/>
        <v>697000</v>
      </c>
      <c r="AV17" s="4">
        <f t="shared" si="1"/>
        <v>697000</v>
      </c>
      <c r="AW17" s="4">
        <f t="shared" si="2"/>
        <v>697000</v>
      </c>
      <c r="AX17" s="4">
        <f t="shared" si="22"/>
        <v>697000</v>
      </c>
      <c r="AY17" s="4">
        <f t="shared" si="23"/>
        <v>697000</v>
      </c>
      <c r="AZ17" s="4">
        <f t="shared" si="24"/>
        <v>697000</v>
      </c>
      <c r="BA17" s="4">
        <f t="shared" si="25"/>
        <v>697000</v>
      </c>
      <c r="BB17" s="4">
        <f t="shared" si="26"/>
        <v>697000</v>
      </c>
      <c r="BC17" s="4">
        <f t="shared" si="27"/>
        <v>697000</v>
      </c>
    </row>
    <row r="18" spans="1:55" ht="15" x14ac:dyDescent="0.2">
      <c r="A18" s="15">
        <v>11</v>
      </c>
      <c r="B18" s="1" t="s">
        <v>17</v>
      </c>
      <c r="C18" s="7">
        <v>1.492</v>
      </c>
      <c r="D18" s="7">
        <v>1.492</v>
      </c>
      <c r="E18" s="7">
        <v>1.492</v>
      </c>
      <c r="F18" s="11">
        <v>0.1</v>
      </c>
      <c r="G18" s="11">
        <v>0.1</v>
      </c>
      <c r="H18" s="11">
        <v>0.1</v>
      </c>
      <c r="I18" s="12">
        <v>3197</v>
      </c>
      <c r="J18" s="12">
        <f t="shared" si="4"/>
        <v>1758350</v>
      </c>
      <c r="K18" s="12">
        <f t="shared" si="5"/>
        <v>1582500</v>
      </c>
      <c r="L18" s="12">
        <v>1582500</v>
      </c>
      <c r="M18" s="12">
        <v>176700</v>
      </c>
      <c r="N18" s="12">
        <v>3197</v>
      </c>
      <c r="O18" s="12">
        <f t="shared" si="6"/>
        <v>1758350</v>
      </c>
      <c r="P18" s="12">
        <f t="shared" si="7"/>
        <v>1582500</v>
      </c>
      <c r="Q18" s="12">
        <v>3197</v>
      </c>
      <c r="R18" s="12">
        <f t="shared" si="8"/>
        <v>1758350</v>
      </c>
      <c r="S18" s="12">
        <f t="shared" si="9"/>
        <v>1582500</v>
      </c>
      <c r="T18" s="9"/>
      <c r="U18" s="9"/>
      <c r="V18" s="9"/>
      <c r="W18" s="9"/>
      <c r="X18" s="9"/>
      <c r="Y18" s="9"/>
      <c r="Z18" s="9"/>
      <c r="AA18" s="9">
        <f t="shared" si="0"/>
        <v>0</v>
      </c>
      <c r="AB18" s="9"/>
      <c r="AC18" s="9">
        <f t="shared" si="10"/>
        <v>0</v>
      </c>
      <c r="AD18" s="9"/>
      <c r="AE18" s="9">
        <f t="shared" si="11"/>
        <v>0</v>
      </c>
      <c r="AF18" s="9"/>
      <c r="AG18" s="9">
        <f t="shared" si="12"/>
        <v>0</v>
      </c>
      <c r="AH18" s="9"/>
      <c r="AI18" s="9">
        <f t="shared" si="13"/>
        <v>0</v>
      </c>
      <c r="AJ18" s="9">
        <v>300000</v>
      </c>
      <c r="AK18" s="9">
        <f t="shared" si="14"/>
        <v>270000</v>
      </c>
      <c r="AL18" s="9"/>
      <c r="AM18" s="9">
        <f t="shared" si="15"/>
        <v>0</v>
      </c>
      <c r="AN18" s="9"/>
      <c r="AO18" s="9">
        <f t="shared" si="16"/>
        <v>0</v>
      </c>
      <c r="AP18" s="9"/>
      <c r="AQ18" s="9">
        <f t="shared" si="17"/>
        <v>0</v>
      </c>
      <c r="AR18" s="4">
        <f t="shared" si="18"/>
        <v>1758350</v>
      </c>
      <c r="AS18" s="4">
        <f t="shared" si="19"/>
        <v>1758350</v>
      </c>
      <c r="AT18" s="4">
        <f t="shared" si="20"/>
        <v>2058350</v>
      </c>
      <c r="AU18" s="4">
        <f t="shared" si="21"/>
        <v>1582500</v>
      </c>
      <c r="AV18" s="4">
        <f t="shared" si="1"/>
        <v>1582500</v>
      </c>
      <c r="AW18" s="4">
        <f t="shared" si="2"/>
        <v>1852500</v>
      </c>
      <c r="AX18" s="4">
        <f t="shared" si="22"/>
        <v>1582500</v>
      </c>
      <c r="AY18" s="4">
        <f t="shared" si="23"/>
        <v>1582500</v>
      </c>
      <c r="AZ18" s="4">
        <f t="shared" si="24"/>
        <v>1852500</v>
      </c>
      <c r="BA18" s="4">
        <f t="shared" si="25"/>
        <v>1582500</v>
      </c>
      <c r="BB18" s="4">
        <f t="shared" si="26"/>
        <v>1582500</v>
      </c>
      <c r="BC18" s="4">
        <f t="shared" si="27"/>
        <v>1852500</v>
      </c>
    </row>
    <row r="19" spans="1:55" ht="15" x14ac:dyDescent="0.2">
      <c r="A19" s="15">
        <v>12</v>
      </c>
      <c r="B19" s="1" t="s">
        <v>5</v>
      </c>
      <c r="C19" s="7">
        <v>1.492</v>
      </c>
      <c r="D19" s="7">
        <v>1.492</v>
      </c>
      <c r="E19" s="7">
        <v>1.492</v>
      </c>
      <c r="F19" s="11">
        <v>0.1</v>
      </c>
      <c r="G19" s="11">
        <v>0.1</v>
      </c>
      <c r="H19" s="11">
        <v>0.1</v>
      </c>
      <c r="I19" s="12">
        <v>2750</v>
      </c>
      <c r="J19" s="12">
        <f t="shared" si="4"/>
        <v>1512500</v>
      </c>
      <c r="K19" s="12">
        <f t="shared" si="5"/>
        <v>1361300</v>
      </c>
      <c r="L19" s="12">
        <v>1361300</v>
      </c>
      <c r="M19" s="12">
        <v>-20200</v>
      </c>
      <c r="N19" s="12">
        <v>2750</v>
      </c>
      <c r="O19" s="12">
        <f t="shared" si="6"/>
        <v>1512500</v>
      </c>
      <c r="P19" s="12">
        <f t="shared" si="7"/>
        <v>1361300</v>
      </c>
      <c r="Q19" s="12">
        <v>2750</v>
      </c>
      <c r="R19" s="12">
        <f t="shared" si="8"/>
        <v>1512500</v>
      </c>
      <c r="S19" s="12">
        <f t="shared" si="9"/>
        <v>1361300</v>
      </c>
      <c r="T19" s="9"/>
      <c r="U19" s="9"/>
      <c r="V19" s="9"/>
      <c r="W19" s="9"/>
      <c r="X19" s="9"/>
      <c r="Y19" s="9"/>
      <c r="Z19" s="9"/>
      <c r="AA19" s="9">
        <f t="shared" si="0"/>
        <v>0</v>
      </c>
      <c r="AB19" s="9"/>
      <c r="AC19" s="9">
        <f t="shared" si="10"/>
        <v>0</v>
      </c>
      <c r="AD19" s="9">
        <v>100000</v>
      </c>
      <c r="AE19" s="9">
        <f t="shared" si="11"/>
        <v>90000</v>
      </c>
      <c r="AF19" s="9">
        <v>300000</v>
      </c>
      <c r="AG19" s="9">
        <f t="shared" si="12"/>
        <v>270000</v>
      </c>
      <c r="AH19" s="9">
        <v>300000</v>
      </c>
      <c r="AI19" s="9">
        <f t="shared" si="13"/>
        <v>270000</v>
      </c>
      <c r="AJ19" s="9"/>
      <c r="AK19" s="9">
        <f t="shared" si="14"/>
        <v>0</v>
      </c>
      <c r="AL19" s="9"/>
      <c r="AM19" s="9">
        <f t="shared" si="15"/>
        <v>0</v>
      </c>
      <c r="AN19" s="9"/>
      <c r="AO19" s="9">
        <f t="shared" si="16"/>
        <v>0</v>
      </c>
      <c r="AP19" s="9"/>
      <c r="AQ19" s="9">
        <f t="shared" si="17"/>
        <v>0</v>
      </c>
      <c r="AR19" s="4">
        <f t="shared" si="18"/>
        <v>1812500</v>
      </c>
      <c r="AS19" s="4">
        <f t="shared" si="19"/>
        <v>1812500</v>
      </c>
      <c r="AT19" s="4">
        <f t="shared" si="20"/>
        <v>1612500</v>
      </c>
      <c r="AU19" s="4">
        <f t="shared" si="21"/>
        <v>1631300</v>
      </c>
      <c r="AV19" s="4">
        <f t="shared" si="1"/>
        <v>1631300</v>
      </c>
      <c r="AW19" s="4">
        <f t="shared" si="2"/>
        <v>1451300</v>
      </c>
      <c r="AX19" s="4">
        <f t="shared" si="22"/>
        <v>1631300</v>
      </c>
      <c r="AY19" s="4">
        <f t="shared" si="23"/>
        <v>1631300</v>
      </c>
      <c r="AZ19" s="4">
        <f t="shared" si="24"/>
        <v>1451300</v>
      </c>
      <c r="BA19" s="4">
        <f t="shared" si="25"/>
        <v>1631300</v>
      </c>
      <c r="BB19" s="4">
        <f t="shared" si="26"/>
        <v>1631300</v>
      </c>
      <c r="BC19" s="4">
        <f t="shared" si="27"/>
        <v>1451300</v>
      </c>
    </row>
    <row r="20" spans="1:55" ht="15" x14ac:dyDescent="0.2">
      <c r="A20" s="15">
        <v>13</v>
      </c>
      <c r="B20" s="1" t="s">
        <v>6</v>
      </c>
      <c r="C20" s="7">
        <v>1.492</v>
      </c>
      <c r="D20" s="7">
        <v>1.492</v>
      </c>
      <c r="E20" s="7">
        <v>1.492</v>
      </c>
      <c r="F20" s="11">
        <v>0.1</v>
      </c>
      <c r="G20" s="11">
        <v>0.1</v>
      </c>
      <c r="H20" s="11">
        <v>0.1</v>
      </c>
      <c r="I20" s="12">
        <v>1523</v>
      </c>
      <c r="J20" s="12">
        <f t="shared" si="4"/>
        <v>837650</v>
      </c>
      <c r="K20" s="12">
        <f t="shared" si="5"/>
        <v>753900</v>
      </c>
      <c r="L20" s="12">
        <v>753900</v>
      </c>
      <c r="M20" s="12">
        <v>-35600</v>
      </c>
      <c r="N20" s="12">
        <v>1523</v>
      </c>
      <c r="O20" s="12">
        <f t="shared" si="6"/>
        <v>837650</v>
      </c>
      <c r="P20" s="12">
        <f t="shared" si="7"/>
        <v>753900</v>
      </c>
      <c r="Q20" s="12">
        <v>1523</v>
      </c>
      <c r="R20" s="12">
        <f t="shared" si="8"/>
        <v>837650</v>
      </c>
      <c r="S20" s="12">
        <f t="shared" si="9"/>
        <v>753900</v>
      </c>
      <c r="T20" s="9"/>
      <c r="U20" s="9"/>
      <c r="V20" s="9"/>
      <c r="W20" s="9"/>
      <c r="X20" s="9"/>
      <c r="Y20" s="9"/>
      <c r="Z20" s="9"/>
      <c r="AA20" s="9">
        <f t="shared" si="0"/>
        <v>0</v>
      </c>
      <c r="AB20" s="9"/>
      <c r="AC20" s="9">
        <f t="shared" si="10"/>
        <v>0</v>
      </c>
      <c r="AD20" s="9"/>
      <c r="AE20" s="9">
        <f t="shared" si="11"/>
        <v>0</v>
      </c>
      <c r="AF20" s="9"/>
      <c r="AG20" s="9">
        <f t="shared" si="12"/>
        <v>0</v>
      </c>
      <c r="AH20" s="9">
        <v>300000</v>
      </c>
      <c r="AI20" s="9">
        <f t="shared" si="13"/>
        <v>270000</v>
      </c>
      <c r="AJ20" s="9"/>
      <c r="AK20" s="9">
        <f t="shared" si="14"/>
        <v>0</v>
      </c>
      <c r="AL20" s="9"/>
      <c r="AM20" s="9">
        <f t="shared" si="15"/>
        <v>0</v>
      </c>
      <c r="AN20" s="9"/>
      <c r="AO20" s="9">
        <f t="shared" si="16"/>
        <v>0</v>
      </c>
      <c r="AP20" s="9"/>
      <c r="AQ20" s="9">
        <f t="shared" si="17"/>
        <v>0</v>
      </c>
      <c r="AR20" s="4">
        <f t="shared" si="18"/>
        <v>837650</v>
      </c>
      <c r="AS20" s="4">
        <f t="shared" si="19"/>
        <v>1137650</v>
      </c>
      <c r="AT20" s="4">
        <f t="shared" si="20"/>
        <v>837650</v>
      </c>
      <c r="AU20" s="4">
        <f t="shared" si="21"/>
        <v>753900</v>
      </c>
      <c r="AV20" s="4">
        <f t="shared" si="1"/>
        <v>1023900</v>
      </c>
      <c r="AW20" s="4">
        <f t="shared" si="2"/>
        <v>753900</v>
      </c>
      <c r="AX20" s="4">
        <f t="shared" si="22"/>
        <v>753900</v>
      </c>
      <c r="AY20" s="4">
        <f t="shared" si="23"/>
        <v>1023900</v>
      </c>
      <c r="AZ20" s="4">
        <f t="shared" si="24"/>
        <v>753900</v>
      </c>
      <c r="BA20" s="4">
        <f t="shared" si="25"/>
        <v>753900</v>
      </c>
      <c r="BB20" s="4">
        <f t="shared" si="26"/>
        <v>1023900</v>
      </c>
      <c r="BC20" s="4">
        <f t="shared" si="27"/>
        <v>753900</v>
      </c>
    </row>
    <row r="21" spans="1:55" ht="15" x14ac:dyDescent="0.2">
      <c r="A21" s="15">
        <v>14</v>
      </c>
      <c r="B21" s="1" t="s">
        <v>7</v>
      </c>
      <c r="C21" s="7">
        <v>1.492</v>
      </c>
      <c r="D21" s="7">
        <v>1.492</v>
      </c>
      <c r="E21" s="7">
        <v>1.492</v>
      </c>
      <c r="F21" s="11">
        <v>0.1</v>
      </c>
      <c r="G21" s="11">
        <v>0.1</v>
      </c>
      <c r="H21" s="11">
        <v>0.1</v>
      </c>
      <c r="I21" s="12">
        <v>2679</v>
      </c>
      <c r="J21" s="12">
        <f t="shared" si="4"/>
        <v>1473450</v>
      </c>
      <c r="K21" s="12">
        <f t="shared" si="5"/>
        <v>1326100</v>
      </c>
      <c r="L21" s="12">
        <v>1326100</v>
      </c>
      <c r="M21" s="12">
        <v>7900</v>
      </c>
      <c r="N21" s="12">
        <v>2679</v>
      </c>
      <c r="O21" s="12">
        <f t="shared" si="6"/>
        <v>1473450</v>
      </c>
      <c r="P21" s="12">
        <f t="shared" si="7"/>
        <v>1326100</v>
      </c>
      <c r="Q21" s="12">
        <v>2679</v>
      </c>
      <c r="R21" s="12">
        <f t="shared" si="8"/>
        <v>1473450</v>
      </c>
      <c r="S21" s="12">
        <f t="shared" si="9"/>
        <v>1326100</v>
      </c>
      <c r="T21" s="9"/>
      <c r="U21" s="9"/>
      <c r="V21" s="9"/>
      <c r="W21" s="9"/>
      <c r="X21" s="9"/>
      <c r="Y21" s="9"/>
      <c r="Z21" s="9"/>
      <c r="AA21" s="9">
        <f t="shared" si="0"/>
        <v>0</v>
      </c>
      <c r="AB21" s="9"/>
      <c r="AC21" s="9">
        <f t="shared" si="10"/>
        <v>0</v>
      </c>
      <c r="AD21" s="9"/>
      <c r="AE21" s="9">
        <f t="shared" si="11"/>
        <v>0</v>
      </c>
      <c r="AF21" s="9">
        <v>300000</v>
      </c>
      <c r="AG21" s="9">
        <f t="shared" si="12"/>
        <v>270000</v>
      </c>
      <c r="AH21" s="9"/>
      <c r="AI21" s="9">
        <f t="shared" si="13"/>
        <v>0</v>
      </c>
      <c r="AJ21" s="9"/>
      <c r="AK21" s="9">
        <f t="shared" si="14"/>
        <v>0</v>
      </c>
      <c r="AL21" s="9"/>
      <c r="AM21" s="9">
        <f t="shared" si="15"/>
        <v>0</v>
      </c>
      <c r="AN21" s="9"/>
      <c r="AO21" s="9">
        <f t="shared" si="16"/>
        <v>0</v>
      </c>
      <c r="AP21" s="9"/>
      <c r="AQ21" s="9">
        <f t="shared" si="17"/>
        <v>0</v>
      </c>
      <c r="AR21" s="4">
        <f t="shared" si="18"/>
        <v>1773450</v>
      </c>
      <c r="AS21" s="4">
        <f t="shared" si="19"/>
        <v>1473450</v>
      </c>
      <c r="AT21" s="4">
        <f t="shared" si="20"/>
        <v>1473450</v>
      </c>
      <c r="AU21" s="4">
        <f t="shared" si="21"/>
        <v>1596100</v>
      </c>
      <c r="AV21" s="4">
        <f t="shared" si="1"/>
        <v>1326100</v>
      </c>
      <c r="AW21" s="4">
        <f t="shared" si="2"/>
        <v>1326100</v>
      </c>
      <c r="AX21" s="4">
        <f t="shared" si="22"/>
        <v>1596100</v>
      </c>
      <c r="AY21" s="4">
        <f t="shared" si="23"/>
        <v>1326100</v>
      </c>
      <c r="AZ21" s="4">
        <f t="shared" si="24"/>
        <v>1326100</v>
      </c>
      <c r="BA21" s="4">
        <f t="shared" si="25"/>
        <v>1596100</v>
      </c>
      <c r="BB21" s="4">
        <f t="shared" si="26"/>
        <v>1326100</v>
      </c>
      <c r="BC21" s="4">
        <f t="shared" si="27"/>
        <v>1326100</v>
      </c>
    </row>
    <row r="22" spans="1:55" ht="15" x14ac:dyDescent="0.2">
      <c r="A22" s="15">
        <v>15</v>
      </c>
      <c r="B22" s="1" t="s">
        <v>8</v>
      </c>
      <c r="C22" s="7">
        <v>1.492</v>
      </c>
      <c r="D22" s="7">
        <v>1.492</v>
      </c>
      <c r="E22" s="7">
        <v>1.492</v>
      </c>
      <c r="F22" s="11">
        <v>0.1</v>
      </c>
      <c r="G22" s="11">
        <v>0.1</v>
      </c>
      <c r="H22" s="11">
        <v>0.1</v>
      </c>
      <c r="I22" s="12">
        <v>1788</v>
      </c>
      <c r="J22" s="12">
        <f t="shared" si="4"/>
        <v>983400</v>
      </c>
      <c r="K22" s="12">
        <f t="shared" si="5"/>
        <v>885100</v>
      </c>
      <c r="L22" s="12">
        <v>885100</v>
      </c>
      <c r="M22" s="12">
        <v>17400</v>
      </c>
      <c r="N22" s="12">
        <v>1788</v>
      </c>
      <c r="O22" s="12">
        <f t="shared" si="6"/>
        <v>983400</v>
      </c>
      <c r="P22" s="12">
        <f t="shared" si="7"/>
        <v>885100</v>
      </c>
      <c r="Q22" s="12">
        <v>1788</v>
      </c>
      <c r="R22" s="12">
        <f t="shared" si="8"/>
        <v>983400</v>
      </c>
      <c r="S22" s="12">
        <f t="shared" si="9"/>
        <v>885100</v>
      </c>
      <c r="T22" s="9"/>
      <c r="U22" s="9"/>
      <c r="V22" s="9"/>
      <c r="W22" s="9"/>
      <c r="X22" s="9"/>
      <c r="Y22" s="9"/>
      <c r="Z22" s="9"/>
      <c r="AA22" s="9">
        <f t="shared" si="0"/>
        <v>0</v>
      </c>
      <c r="AB22" s="9"/>
      <c r="AC22" s="9">
        <f t="shared" si="10"/>
        <v>0</v>
      </c>
      <c r="AD22" s="9"/>
      <c r="AE22" s="9">
        <f t="shared" si="11"/>
        <v>0</v>
      </c>
      <c r="AF22" s="9"/>
      <c r="AG22" s="9">
        <f t="shared" si="12"/>
        <v>0</v>
      </c>
      <c r="AH22" s="9"/>
      <c r="AI22" s="9">
        <f t="shared" si="13"/>
        <v>0</v>
      </c>
      <c r="AJ22" s="9"/>
      <c r="AK22" s="9">
        <f t="shared" si="14"/>
        <v>0</v>
      </c>
      <c r="AL22" s="9"/>
      <c r="AM22" s="9">
        <f t="shared" si="15"/>
        <v>0</v>
      </c>
      <c r="AN22" s="9"/>
      <c r="AO22" s="9">
        <f t="shared" si="16"/>
        <v>0</v>
      </c>
      <c r="AP22" s="9"/>
      <c r="AQ22" s="9">
        <f t="shared" si="17"/>
        <v>0</v>
      </c>
      <c r="AR22" s="4">
        <f t="shared" si="18"/>
        <v>983400</v>
      </c>
      <c r="AS22" s="4">
        <f t="shared" si="19"/>
        <v>983400</v>
      </c>
      <c r="AT22" s="4">
        <f t="shared" si="20"/>
        <v>983400</v>
      </c>
      <c r="AU22" s="4">
        <f t="shared" si="21"/>
        <v>885100</v>
      </c>
      <c r="AV22" s="4">
        <f t="shared" si="1"/>
        <v>885100</v>
      </c>
      <c r="AW22" s="4">
        <f t="shared" si="2"/>
        <v>885100</v>
      </c>
      <c r="AX22" s="4">
        <f t="shared" si="22"/>
        <v>885100</v>
      </c>
      <c r="AY22" s="4">
        <f t="shared" si="23"/>
        <v>885100</v>
      </c>
      <c r="AZ22" s="4">
        <f t="shared" si="24"/>
        <v>885100</v>
      </c>
      <c r="BA22" s="4">
        <f t="shared" si="25"/>
        <v>885100</v>
      </c>
      <c r="BB22" s="4">
        <f t="shared" si="26"/>
        <v>885100</v>
      </c>
      <c r="BC22" s="4">
        <f t="shared" si="27"/>
        <v>885100</v>
      </c>
    </row>
    <row r="23" spans="1:55" ht="15" x14ac:dyDescent="0.2">
      <c r="A23" s="15">
        <v>16</v>
      </c>
      <c r="B23" s="1" t="s">
        <v>9</v>
      </c>
      <c r="C23" s="7">
        <v>1.492</v>
      </c>
      <c r="D23" s="7">
        <v>1.492</v>
      </c>
      <c r="E23" s="7">
        <v>1.492</v>
      </c>
      <c r="F23" s="11">
        <v>0.1</v>
      </c>
      <c r="G23" s="11">
        <v>0.1</v>
      </c>
      <c r="H23" s="11">
        <v>0.1</v>
      </c>
      <c r="I23" s="12">
        <v>3833</v>
      </c>
      <c r="J23" s="12">
        <f t="shared" si="4"/>
        <v>2108150</v>
      </c>
      <c r="K23" s="12">
        <f t="shared" si="5"/>
        <v>1897300</v>
      </c>
      <c r="L23" s="12">
        <v>1897300</v>
      </c>
      <c r="M23" s="12">
        <v>84100</v>
      </c>
      <c r="N23" s="12">
        <v>3833</v>
      </c>
      <c r="O23" s="12">
        <f t="shared" si="6"/>
        <v>2108150</v>
      </c>
      <c r="P23" s="12">
        <f t="shared" si="7"/>
        <v>1897300</v>
      </c>
      <c r="Q23" s="12">
        <v>3833</v>
      </c>
      <c r="R23" s="12">
        <f t="shared" si="8"/>
        <v>2108150</v>
      </c>
      <c r="S23" s="12">
        <f t="shared" si="9"/>
        <v>1897300</v>
      </c>
      <c r="T23" s="9"/>
      <c r="U23" s="9"/>
      <c r="V23" s="9"/>
      <c r="W23" s="9"/>
      <c r="X23" s="9"/>
      <c r="Y23" s="9"/>
      <c r="Z23" s="9"/>
      <c r="AA23" s="9">
        <f t="shared" si="0"/>
        <v>0</v>
      </c>
      <c r="AB23" s="9"/>
      <c r="AC23" s="9">
        <f t="shared" si="10"/>
        <v>0</v>
      </c>
      <c r="AD23" s="9"/>
      <c r="AE23" s="9">
        <f t="shared" si="11"/>
        <v>0</v>
      </c>
      <c r="AF23" s="9"/>
      <c r="AG23" s="9">
        <f t="shared" si="12"/>
        <v>0</v>
      </c>
      <c r="AH23" s="9"/>
      <c r="AI23" s="9">
        <f t="shared" si="13"/>
        <v>0</v>
      </c>
      <c r="AJ23" s="9"/>
      <c r="AK23" s="9">
        <f t="shared" si="14"/>
        <v>0</v>
      </c>
      <c r="AL23" s="9"/>
      <c r="AM23" s="9">
        <f t="shared" si="15"/>
        <v>0</v>
      </c>
      <c r="AN23" s="9">
        <v>200000</v>
      </c>
      <c r="AO23" s="9">
        <f t="shared" si="16"/>
        <v>180000</v>
      </c>
      <c r="AP23" s="9"/>
      <c r="AQ23" s="9">
        <f t="shared" si="17"/>
        <v>0</v>
      </c>
      <c r="AR23" s="4">
        <f t="shared" si="18"/>
        <v>2108150</v>
      </c>
      <c r="AS23" s="4">
        <f t="shared" si="19"/>
        <v>2308150</v>
      </c>
      <c r="AT23" s="4">
        <f t="shared" si="20"/>
        <v>2108150</v>
      </c>
      <c r="AU23" s="4">
        <f t="shared" si="21"/>
        <v>1897300</v>
      </c>
      <c r="AV23" s="4">
        <f t="shared" si="1"/>
        <v>2077300</v>
      </c>
      <c r="AW23" s="4">
        <f t="shared" si="2"/>
        <v>1897300</v>
      </c>
      <c r="AX23" s="4">
        <f t="shared" si="22"/>
        <v>1897300</v>
      </c>
      <c r="AY23" s="4">
        <f t="shared" si="23"/>
        <v>2077300</v>
      </c>
      <c r="AZ23" s="4">
        <f t="shared" si="24"/>
        <v>1897300</v>
      </c>
      <c r="BA23" s="4">
        <f t="shared" si="25"/>
        <v>1897300</v>
      </c>
      <c r="BB23" s="4">
        <f t="shared" si="26"/>
        <v>2077300</v>
      </c>
      <c r="BC23" s="4">
        <f t="shared" si="27"/>
        <v>1897300</v>
      </c>
    </row>
    <row r="24" spans="1:55" ht="15" x14ac:dyDescent="0.2">
      <c r="A24" s="15">
        <v>17</v>
      </c>
      <c r="B24" s="1" t="s">
        <v>10</v>
      </c>
      <c r="C24" s="7">
        <v>1.492</v>
      </c>
      <c r="D24" s="7">
        <v>1.492</v>
      </c>
      <c r="E24" s="7">
        <v>1.492</v>
      </c>
      <c r="F24" s="11">
        <v>0.1</v>
      </c>
      <c r="G24" s="11">
        <v>0.1</v>
      </c>
      <c r="H24" s="11">
        <v>0.1</v>
      </c>
      <c r="I24" s="12">
        <v>4979</v>
      </c>
      <c r="J24" s="12">
        <f t="shared" si="4"/>
        <v>2738450</v>
      </c>
      <c r="K24" s="12">
        <f t="shared" si="5"/>
        <v>2464600</v>
      </c>
      <c r="L24" s="12">
        <v>2464600</v>
      </c>
      <c r="M24" s="12">
        <v>146000</v>
      </c>
      <c r="N24" s="12">
        <v>4979</v>
      </c>
      <c r="O24" s="12">
        <f t="shared" si="6"/>
        <v>2738450</v>
      </c>
      <c r="P24" s="12">
        <f t="shared" si="7"/>
        <v>2464600</v>
      </c>
      <c r="Q24" s="12">
        <v>4979</v>
      </c>
      <c r="R24" s="12">
        <f t="shared" si="8"/>
        <v>2738450</v>
      </c>
      <c r="S24" s="12">
        <f t="shared" si="9"/>
        <v>2464600</v>
      </c>
      <c r="T24" s="9"/>
      <c r="U24" s="9"/>
      <c r="V24" s="9"/>
      <c r="W24" s="9"/>
      <c r="X24" s="9"/>
      <c r="Y24" s="9"/>
      <c r="Z24" s="9"/>
      <c r="AA24" s="9">
        <f t="shared" si="0"/>
        <v>0</v>
      </c>
      <c r="AB24" s="9">
        <v>100000</v>
      </c>
      <c r="AC24" s="9">
        <f t="shared" si="10"/>
        <v>90000</v>
      </c>
      <c r="AD24" s="9"/>
      <c r="AE24" s="9">
        <f t="shared" si="11"/>
        <v>0</v>
      </c>
      <c r="AF24" s="9"/>
      <c r="AG24" s="9">
        <f t="shared" si="12"/>
        <v>0</v>
      </c>
      <c r="AH24" s="9"/>
      <c r="AI24" s="9">
        <f t="shared" si="13"/>
        <v>0</v>
      </c>
      <c r="AJ24" s="9">
        <v>300000</v>
      </c>
      <c r="AK24" s="9">
        <f t="shared" si="14"/>
        <v>270000</v>
      </c>
      <c r="AL24" s="9"/>
      <c r="AM24" s="9">
        <f t="shared" si="15"/>
        <v>0</v>
      </c>
      <c r="AN24" s="9">
        <v>200000</v>
      </c>
      <c r="AO24" s="9">
        <f t="shared" si="16"/>
        <v>180000</v>
      </c>
      <c r="AP24" s="9"/>
      <c r="AQ24" s="9">
        <f t="shared" si="17"/>
        <v>0</v>
      </c>
      <c r="AR24" s="4">
        <f t="shared" si="18"/>
        <v>2738450</v>
      </c>
      <c r="AS24" s="4">
        <f t="shared" si="19"/>
        <v>3038450</v>
      </c>
      <c r="AT24" s="4">
        <f t="shared" si="20"/>
        <v>3038450</v>
      </c>
      <c r="AU24" s="4">
        <f t="shared" si="21"/>
        <v>2464600</v>
      </c>
      <c r="AV24" s="4">
        <f t="shared" si="1"/>
        <v>2734600</v>
      </c>
      <c r="AW24" s="4">
        <f t="shared" si="2"/>
        <v>2734600</v>
      </c>
      <c r="AX24" s="4">
        <f t="shared" si="22"/>
        <v>2464600</v>
      </c>
      <c r="AY24" s="4">
        <f t="shared" si="23"/>
        <v>2734600</v>
      </c>
      <c r="AZ24" s="4">
        <f t="shared" si="24"/>
        <v>2734600</v>
      </c>
      <c r="BA24" s="4">
        <f t="shared" si="25"/>
        <v>2464600</v>
      </c>
      <c r="BB24" s="4">
        <f t="shared" si="26"/>
        <v>2734600</v>
      </c>
      <c r="BC24" s="4">
        <f t="shared" si="27"/>
        <v>2734600</v>
      </c>
    </row>
    <row r="25" spans="1:55" ht="15" x14ac:dyDescent="0.2">
      <c r="A25" s="15">
        <v>18</v>
      </c>
      <c r="B25" s="1" t="s">
        <v>11</v>
      </c>
      <c r="C25" s="7">
        <v>2.113</v>
      </c>
      <c r="D25" s="7">
        <v>2.1240000000000001</v>
      </c>
      <c r="E25" s="7">
        <v>2.1240000000000001</v>
      </c>
      <c r="F25" s="11">
        <v>0.1</v>
      </c>
      <c r="G25" s="11">
        <v>0.1</v>
      </c>
      <c r="H25" s="11">
        <v>0.1</v>
      </c>
      <c r="I25" s="12">
        <v>3569</v>
      </c>
      <c r="J25" s="12">
        <f t="shared" si="4"/>
        <v>1962950</v>
      </c>
      <c r="K25" s="12">
        <f t="shared" si="5"/>
        <v>1766700</v>
      </c>
      <c r="L25" s="12">
        <v>1766700</v>
      </c>
      <c r="M25" s="12">
        <v>109900</v>
      </c>
      <c r="N25" s="12">
        <v>3569</v>
      </c>
      <c r="O25" s="12">
        <f t="shared" si="6"/>
        <v>1962950</v>
      </c>
      <c r="P25" s="12">
        <f t="shared" si="7"/>
        <v>1766700</v>
      </c>
      <c r="Q25" s="12">
        <v>3569</v>
      </c>
      <c r="R25" s="12">
        <f t="shared" si="8"/>
        <v>1962950</v>
      </c>
      <c r="S25" s="12">
        <f t="shared" si="9"/>
        <v>1766700</v>
      </c>
      <c r="T25" s="9"/>
      <c r="U25" s="9"/>
      <c r="V25" s="9"/>
      <c r="W25" s="9"/>
      <c r="X25" s="9"/>
      <c r="Y25" s="9"/>
      <c r="Z25" s="9"/>
      <c r="AA25" s="9">
        <f t="shared" ref="AA25" si="28">ROUND(Z25*(1-F25),0)</f>
        <v>0</v>
      </c>
      <c r="AB25" s="9"/>
      <c r="AC25" s="9">
        <f t="shared" si="10"/>
        <v>0</v>
      </c>
      <c r="AD25" s="9"/>
      <c r="AE25" s="9">
        <f t="shared" si="11"/>
        <v>0</v>
      </c>
      <c r="AF25" s="9"/>
      <c r="AG25" s="9">
        <f t="shared" si="12"/>
        <v>0</v>
      </c>
      <c r="AH25" s="9">
        <v>300000</v>
      </c>
      <c r="AI25" s="9">
        <f t="shared" si="13"/>
        <v>270000</v>
      </c>
      <c r="AJ25" s="9"/>
      <c r="AK25" s="9">
        <f t="shared" si="14"/>
        <v>0</v>
      </c>
      <c r="AL25" s="9"/>
      <c r="AM25" s="9">
        <f t="shared" si="15"/>
        <v>0</v>
      </c>
      <c r="AN25" s="9"/>
      <c r="AO25" s="9">
        <f t="shared" si="16"/>
        <v>0</v>
      </c>
      <c r="AP25" s="9">
        <v>200000</v>
      </c>
      <c r="AQ25" s="9">
        <f t="shared" si="17"/>
        <v>180000</v>
      </c>
      <c r="AR25" s="4">
        <f t="shared" si="18"/>
        <v>1962950</v>
      </c>
      <c r="AS25" s="4">
        <f t="shared" si="19"/>
        <v>2262950</v>
      </c>
      <c r="AT25" s="4">
        <f t="shared" si="20"/>
        <v>2162950</v>
      </c>
      <c r="AU25" s="4">
        <f t="shared" si="21"/>
        <v>1766700</v>
      </c>
      <c r="AV25" s="4">
        <f t="shared" si="1"/>
        <v>2036700</v>
      </c>
      <c r="AW25" s="4">
        <f t="shared" si="2"/>
        <v>1946700</v>
      </c>
      <c r="AX25" s="4">
        <f t="shared" si="22"/>
        <v>1766700</v>
      </c>
      <c r="AY25" s="4">
        <f t="shared" si="23"/>
        <v>2036700</v>
      </c>
      <c r="AZ25" s="4">
        <f t="shared" si="24"/>
        <v>1946700</v>
      </c>
      <c r="BA25" s="4">
        <f t="shared" si="25"/>
        <v>1766700</v>
      </c>
      <c r="BB25" s="4">
        <f t="shared" si="26"/>
        <v>2036700</v>
      </c>
      <c r="BC25" s="4">
        <f t="shared" si="27"/>
        <v>1946700</v>
      </c>
    </row>
    <row r="26" spans="1:55" s="36" customFormat="1" ht="14.25" x14ac:dyDescent="0.2">
      <c r="A26" s="5"/>
      <c r="B26" s="13" t="s">
        <v>12</v>
      </c>
      <c r="C26" s="8">
        <v>1.5129999999999999</v>
      </c>
      <c r="D26" s="8">
        <v>1.5129999999999999</v>
      </c>
      <c r="E26" s="8">
        <v>1.5129999999999999</v>
      </c>
      <c r="F26" s="8"/>
      <c r="G26" s="8"/>
      <c r="H26" s="8"/>
      <c r="I26" s="2">
        <f t="shared" ref="I26:M26" si="29">SUM(I8:I25)</f>
        <v>77117</v>
      </c>
      <c r="J26" s="2">
        <f t="shared" si="29"/>
        <v>42414350</v>
      </c>
      <c r="K26" s="2">
        <f t="shared" si="29"/>
        <v>38173000</v>
      </c>
      <c r="L26" s="2">
        <f t="shared" si="29"/>
        <v>38173000</v>
      </c>
      <c r="M26" s="2">
        <f t="shared" si="29"/>
        <v>1530200</v>
      </c>
      <c r="N26" s="2">
        <f t="shared" ref="N26:S26" si="30">SUM(N8:N25)</f>
        <v>77117</v>
      </c>
      <c r="O26" s="2">
        <f t="shared" si="30"/>
        <v>42414350</v>
      </c>
      <c r="P26" s="2">
        <f t="shared" si="30"/>
        <v>38173000</v>
      </c>
      <c r="Q26" s="2">
        <f t="shared" si="30"/>
        <v>77117</v>
      </c>
      <c r="R26" s="2">
        <f t="shared" si="30"/>
        <v>42414350</v>
      </c>
      <c r="S26" s="2">
        <f t="shared" si="30"/>
        <v>38173000</v>
      </c>
      <c r="T26" s="10">
        <f t="shared" ref="T26:AF26" si="31">SUM(T8:T25)</f>
        <v>0</v>
      </c>
      <c r="U26" s="10">
        <f t="shared" si="31"/>
        <v>0</v>
      </c>
      <c r="V26" s="10">
        <f t="shared" si="31"/>
        <v>0</v>
      </c>
      <c r="W26" s="10">
        <f t="shared" si="31"/>
        <v>0</v>
      </c>
      <c r="X26" s="10">
        <f t="shared" si="31"/>
        <v>0</v>
      </c>
      <c r="Y26" s="10">
        <f t="shared" si="31"/>
        <v>0</v>
      </c>
      <c r="Z26" s="10">
        <f t="shared" si="31"/>
        <v>200000</v>
      </c>
      <c r="AA26" s="10">
        <f t="shared" si="31"/>
        <v>180000</v>
      </c>
      <c r="AB26" s="10">
        <f t="shared" si="31"/>
        <v>200000</v>
      </c>
      <c r="AC26" s="10">
        <f t="shared" si="31"/>
        <v>180000</v>
      </c>
      <c r="AD26" s="10">
        <f t="shared" si="31"/>
        <v>200000</v>
      </c>
      <c r="AE26" s="10">
        <f t="shared" si="31"/>
        <v>180000</v>
      </c>
      <c r="AF26" s="10">
        <f t="shared" si="31"/>
        <v>1500000</v>
      </c>
      <c r="AG26" s="10">
        <f t="shared" ref="AG26:AK26" si="32">SUM(AG8:AG25)</f>
        <v>1350000</v>
      </c>
      <c r="AH26" s="10">
        <f t="shared" si="32"/>
        <v>1500000</v>
      </c>
      <c r="AI26" s="10">
        <f t="shared" si="32"/>
        <v>1350000</v>
      </c>
      <c r="AJ26" s="10">
        <f t="shared" si="32"/>
        <v>1500000</v>
      </c>
      <c r="AK26" s="10">
        <f t="shared" si="32"/>
        <v>1350000</v>
      </c>
      <c r="AL26" s="10">
        <f>SUM(AL8:AL25)</f>
        <v>200000</v>
      </c>
      <c r="AM26" s="10">
        <f t="shared" ref="AM26:AQ26" si="33">SUM(AM8:AM25)</f>
        <v>180000</v>
      </c>
      <c r="AN26" s="10">
        <f t="shared" si="33"/>
        <v>1000000</v>
      </c>
      <c r="AO26" s="10">
        <f t="shared" si="33"/>
        <v>900000</v>
      </c>
      <c r="AP26" s="10">
        <f t="shared" si="33"/>
        <v>600000</v>
      </c>
      <c r="AQ26" s="10">
        <f t="shared" si="33"/>
        <v>540000</v>
      </c>
      <c r="AR26" s="10">
        <f t="shared" ref="AR26:AT26" si="34">SUM(AR8:AR25)</f>
        <v>44314350</v>
      </c>
      <c r="AS26" s="10">
        <f t="shared" si="34"/>
        <v>45114350</v>
      </c>
      <c r="AT26" s="10">
        <f t="shared" si="34"/>
        <v>44714350</v>
      </c>
      <c r="AU26" s="10">
        <f t="shared" ref="AU26:AW26" si="35">SUM(AU8:AU25)</f>
        <v>39883000</v>
      </c>
      <c r="AV26" s="10">
        <f t="shared" si="35"/>
        <v>40603000</v>
      </c>
      <c r="AW26" s="10">
        <f t="shared" si="35"/>
        <v>40243000</v>
      </c>
      <c r="AX26" s="10">
        <f t="shared" ref="AX26:AZ26" si="36">SUM(AX8:AX25)</f>
        <v>39883000</v>
      </c>
      <c r="AY26" s="10">
        <f t="shared" si="36"/>
        <v>40603000</v>
      </c>
      <c r="AZ26" s="10">
        <f t="shared" si="36"/>
        <v>40243000</v>
      </c>
      <c r="BA26" s="10">
        <f t="shared" ref="BA26:BB26" si="37">SUM(BA8:BA25)</f>
        <v>39883000</v>
      </c>
      <c r="BB26" s="10">
        <f t="shared" si="37"/>
        <v>40603000</v>
      </c>
      <c r="BC26" s="10">
        <f>SUM(BC8:BC25)</f>
        <v>40243000</v>
      </c>
    </row>
    <row r="27" spans="1:55" x14ac:dyDescent="0.2">
      <c r="B27" s="26" t="s">
        <v>12</v>
      </c>
      <c r="C27" s="37">
        <v>1.5129999999999999</v>
      </c>
      <c r="D27" s="37">
        <v>1.5129999999999999</v>
      </c>
      <c r="E27" s="37">
        <v>1.5129999999999999</v>
      </c>
      <c r="F27" s="37"/>
      <c r="G27" s="37"/>
      <c r="H27" s="37"/>
      <c r="I27" s="38">
        <v>77117</v>
      </c>
      <c r="J27" s="38">
        <v>42414350</v>
      </c>
      <c r="K27" s="38">
        <v>38173000</v>
      </c>
      <c r="L27" s="38">
        <v>38173000</v>
      </c>
      <c r="M27" s="38">
        <v>1530200</v>
      </c>
      <c r="N27" s="38">
        <v>77117</v>
      </c>
      <c r="O27" s="38">
        <v>42414350</v>
      </c>
      <c r="P27" s="38">
        <v>38173000</v>
      </c>
      <c r="Q27" s="38">
        <v>77117</v>
      </c>
      <c r="R27" s="38">
        <v>42414350</v>
      </c>
      <c r="S27" s="38">
        <v>38173000</v>
      </c>
      <c r="T27" s="38">
        <v>5400000</v>
      </c>
      <c r="U27" s="38">
        <v>4860000</v>
      </c>
      <c r="V27" s="38">
        <v>5400000</v>
      </c>
      <c r="W27" s="38">
        <v>4860000</v>
      </c>
      <c r="X27" s="38">
        <v>5400000</v>
      </c>
      <c r="Y27" s="38">
        <v>4860000</v>
      </c>
      <c r="Z27" s="38">
        <v>200000</v>
      </c>
      <c r="AA27" s="38">
        <v>180000</v>
      </c>
      <c r="AB27" s="38">
        <v>200000</v>
      </c>
      <c r="AC27" s="38">
        <v>180000</v>
      </c>
      <c r="AD27" s="38">
        <v>200000</v>
      </c>
      <c r="AE27" s="38">
        <v>180000</v>
      </c>
      <c r="AF27" s="38">
        <v>1500000</v>
      </c>
      <c r="AG27" s="38">
        <v>1350000</v>
      </c>
      <c r="AH27" s="38">
        <v>1500000</v>
      </c>
      <c r="AI27" s="38">
        <v>1350000</v>
      </c>
      <c r="AJ27" s="38">
        <v>1500000</v>
      </c>
      <c r="AK27" s="38">
        <v>1350000</v>
      </c>
      <c r="AL27" s="38">
        <v>200000</v>
      </c>
      <c r="AM27" s="38">
        <v>180000</v>
      </c>
      <c r="AN27" s="38">
        <v>1000000</v>
      </c>
      <c r="AO27" s="38">
        <v>900000</v>
      </c>
      <c r="AP27" s="38">
        <v>600000</v>
      </c>
      <c r="AQ27" s="38">
        <v>540000</v>
      </c>
      <c r="AR27" s="39">
        <v>49714350</v>
      </c>
      <c r="AS27" s="39">
        <v>50514350</v>
      </c>
      <c r="AT27" s="39">
        <v>50114350</v>
      </c>
      <c r="AU27" s="40">
        <v>44743000</v>
      </c>
      <c r="AV27" s="40">
        <v>45463000</v>
      </c>
      <c r="AW27" s="40">
        <v>45103000</v>
      </c>
      <c r="AX27" s="38">
        <v>44743000</v>
      </c>
      <c r="AY27" s="38">
        <v>45463000</v>
      </c>
      <c r="AZ27" s="38">
        <v>45103000</v>
      </c>
      <c r="BA27" s="38">
        <v>44743000</v>
      </c>
      <c r="BB27" s="38">
        <v>45463000</v>
      </c>
      <c r="BC27" s="38">
        <v>45103000</v>
      </c>
    </row>
    <row r="28" spans="1:55" x14ac:dyDescent="0.2">
      <c r="AU28" s="38">
        <f>AU27-AU26</f>
        <v>4860000</v>
      </c>
      <c r="AV28" s="38">
        <f t="shared" ref="AV28:AW28" si="38">AV27-AV26</f>
        <v>4860000</v>
      </c>
      <c r="AW28" s="38">
        <f t="shared" si="38"/>
        <v>4860000</v>
      </c>
      <c r="BA28" s="38">
        <f>BA27-BA26</f>
        <v>4860000</v>
      </c>
    </row>
    <row r="29" spans="1:55" x14ac:dyDescent="0.2">
      <c r="AQ29" s="41">
        <f>K26+U26+AA26+AG26+AM26</f>
        <v>39883000</v>
      </c>
      <c r="AR29" s="41"/>
    </row>
  </sheetData>
  <mergeCells count="28">
    <mergeCell ref="AQ29:AR29"/>
    <mergeCell ref="A3:B3"/>
    <mergeCell ref="B5:B7"/>
    <mergeCell ref="AK3:AW3"/>
    <mergeCell ref="C5:E5"/>
    <mergeCell ref="C6:C7"/>
    <mergeCell ref="D6:D7"/>
    <mergeCell ref="E6:E7"/>
    <mergeCell ref="F6:H6"/>
    <mergeCell ref="AX5:AZ5"/>
    <mergeCell ref="BA5:BC5"/>
    <mergeCell ref="A5:A7"/>
    <mergeCell ref="AU5:AW5"/>
    <mergeCell ref="T4:Y4"/>
    <mergeCell ref="AR27:AT27"/>
    <mergeCell ref="I7:K7"/>
    <mergeCell ref="N7:P7"/>
    <mergeCell ref="Q7:S7"/>
    <mergeCell ref="C3:Q3"/>
    <mergeCell ref="I5:Q5"/>
    <mergeCell ref="R5:S5"/>
    <mergeCell ref="T5:Y5"/>
    <mergeCell ref="Z5:AE5"/>
    <mergeCell ref="AR5:AT5"/>
    <mergeCell ref="F5:H5"/>
    <mergeCell ref="AL5:AQ5"/>
    <mergeCell ref="AF5:AI5"/>
    <mergeCell ref="AJ5:AK5"/>
  </mergeCells>
  <pageMargins left="0.70866141732283472" right="0.70866141732283472" top="0.74803149606299213" bottom="0.74803149606299213" header="0.31496062992125984" footer="0.31496062992125984"/>
  <pageSetup paperSize="9" scale="88" fitToWidth="4" orientation="landscape" r:id="rId1"/>
  <colBreaks count="1" manualBreakCount="1">
    <brk id="46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ДОУ</vt:lpstr>
      <vt:lpstr>ДОУ!Заголовки_для_печати</vt:lpstr>
      <vt:lpstr>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2017-10-11T11:59:16Z</cp:lastPrinted>
  <dcterms:created xsi:type="dcterms:W3CDTF">1996-10-08T23:32:33Z</dcterms:created>
  <dcterms:modified xsi:type="dcterms:W3CDTF">2017-10-11T11:59:48Z</dcterms:modified>
</cp:coreProperties>
</file>