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1720" windowHeight="12525"/>
  </bookViews>
  <sheets>
    <sheet name="Патриотические мероприятия" sheetId="2" r:id="rId1"/>
  </sheets>
  <calcPr calcId="145621"/>
</workbook>
</file>

<file path=xl/calcChain.xml><?xml version="1.0" encoding="utf-8"?>
<calcChain xmlns="http://schemas.openxmlformats.org/spreadsheetml/2006/main">
  <c r="C33" i="2" l="1"/>
  <c r="D33" i="2"/>
  <c r="C35" i="2"/>
  <c r="D35" i="2"/>
  <c r="B33" i="2" l="1"/>
  <c r="P7" i="2" l="1"/>
  <c r="P8" i="2"/>
  <c r="P9" i="2"/>
  <c r="P10" i="2"/>
  <c r="P11" i="2"/>
  <c r="P12" i="2"/>
  <c r="P13" i="2"/>
  <c r="P14" i="2"/>
  <c r="P15" i="2"/>
  <c r="P16" i="2"/>
  <c r="P17" i="2"/>
  <c r="P18" i="2"/>
  <c r="P19" i="2"/>
  <c r="P20" i="2"/>
  <c r="P21" i="2"/>
  <c r="P23" i="2"/>
  <c r="P24" i="2"/>
  <c r="P6" i="2"/>
  <c r="O25" i="2"/>
  <c r="N25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3" i="2"/>
  <c r="L24" i="2"/>
  <c r="L6" i="2"/>
  <c r="K25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3" i="2"/>
  <c r="H24" i="2"/>
  <c r="H6" i="2"/>
  <c r="G25" i="2"/>
  <c r="H25" i="2" l="1"/>
  <c r="P25" i="2"/>
  <c r="L25" i="2"/>
  <c r="F25" i="2" l="1"/>
  <c r="B35" i="2"/>
  <c r="B25" i="2"/>
  <c r="M27" i="2" s="1"/>
  <c r="M21" i="2" l="1"/>
  <c r="M17" i="2"/>
  <c r="M13" i="2"/>
  <c r="M20" i="2"/>
  <c r="M16" i="2"/>
  <c r="M12" i="2"/>
  <c r="M19" i="2"/>
  <c r="M15" i="2"/>
  <c r="M11" i="2"/>
  <c r="M23" i="2"/>
  <c r="M18" i="2"/>
  <c r="M14" i="2"/>
  <c r="M10" i="2"/>
  <c r="M24" i="2"/>
  <c r="I27" i="2"/>
  <c r="I16" i="2" s="1"/>
  <c r="E27" i="2"/>
  <c r="E24" i="2" s="1"/>
  <c r="M7" i="2"/>
  <c r="M8" i="2"/>
  <c r="M9" i="2"/>
  <c r="M6" i="2"/>
  <c r="I8" i="2"/>
  <c r="I19" i="2" l="1"/>
  <c r="I18" i="2"/>
  <c r="I21" i="2"/>
  <c r="I13" i="2"/>
  <c r="I23" i="2"/>
  <c r="I6" i="2"/>
  <c r="I17" i="2"/>
  <c r="I11" i="2"/>
  <c r="I20" i="2"/>
  <c r="E13" i="2"/>
  <c r="E11" i="2"/>
  <c r="I14" i="2"/>
  <c r="I15" i="2"/>
  <c r="I12" i="2"/>
  <c r="E14" i="2"/>
  <c r="E23" i="2"/>
  <c r="E17" i="2"/>
  <c r="E15" i="2"/>
  <c r="E16" i="2"/>
  <c r="E6" i="2"/>
  <c r="E8" i="2"/>
  <c r="E19" i="2"/>
  <c r="E7" i="2"/>
  <c r="E10" i="2"/>
  <c r="E12" i="2"/>
  <c r="I9" i="2"/>
  <c r="I10" i="2"/>
  <c r="I7" i="2"/>
  <c r="I24" i="2"/>
  <c r="M25" i="2"/>
  <c r="E20" i="2"/>
  <c r="E21" i="2"/>
  <c r="E18" i="2"/>
  <c r="E9" i="2"/>
  <c r="I25" i="2" l="1"/>
  <c r="E25" i="2"/>
</calcChain>
</file>

<file path=xl/sharedStrings.xml><?xml version="1.0" encoding="utf-8"?>
<sst xmlns="http://schemas.openxmlformats.org/spreadsheetml/2006/main" count="36" uniqueCount="29">
  <si>
    <t>Волосовский район</t>
  </si>
  <si>
    <t>Всеволожский район</t>
  </si>
  <si>
    <t>Волховский район</t>
  </si>
  <si>
    <t>Киришский район</t>
  </si>
  <si>
    <t>Лодейнопольский район</t>
  </si>
  <si>
    <t>Ломоносовский район</t>
  </si>
  <si>
    <t>Лужский район</t>
  </si>
  <si>
    <t>Подпорожский район</t>
  </si>
  <si>
    <t>Приозерский район</t>
  </si>
  <si>
    <t>Сланцевский район</t>
  </si>
  <si>
    <t>Сосновоборский городской округ</t>
  </si>
  <si>
    <t>Тосненский район</t>
  </si>
  <si>
    <t>ИТОГО</t>
  </si>
  <si>
    <t>Гатчинский район</t>
  </si>
  <si>
    <t>Бокситогорский район</t>
  </si>
  <si>
    <t>Выборгский район</t>
  </si>
  <si>
    <t>Кингисеппский район</t>
  </si>
  <si>
    <t>Кировский район</t>
  </si>
  <si>
    <t>Тихвинский район</t>
  </si>
  <si>
    <t>Численность населения</t>
  </si>
  <si>
    <t>акции</t>
  </si>
  <si>
    <t>захоронение</t>
  </si>
  <si>
    <t>итого</t>
  </si>
  <si>
    <t>Тихвинское городское поселение</t>
  </si>
  <si>
    <t>Захоронения</t>
  </si>
  <si>
    <t>Стоимость акции на 1 человека населения МО</t>
  </si>
  <si>
    <t>Количество мероприятий по торжественному захоронению останков</t>
  </si>
  <si>
    <r>
      <rPr>
        <b/>
        <sz val="11"/>
        <color theme="1"/>
        <rFont val="Calibri"/>
        <family val="2"/>
        <charset val="204"/>
        <scheme val="minor"/>
      </rPr>
      <t>РАСЧЕТ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b/>
        <sz val="12"/>
        <color theme="1"/>
        <rFont val="Calibri"/>
        <family val="2"/>
        <charset val="204"/>
        <scheme val="minor"/>
      </rPr>
      <t xml:space="preserve">СУБСИДИЙ
бюджетам муниципальных образований Ленинградской области
 на реализацию комплекса мер по сохранению исторической памяти
на 2018 год и на плановый период 2019 и 2020 годов
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</si>
  <si>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Приложение 60 к пояснительной записке 2018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</si>
</sst>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0" fillId="0" borderId="1" xfId="0" applyBorder="1"/>
    <xf numFmtId="0" fontId="3" fillId="0" borderId="1" xfId="0" applyFont="1" applyBorder="1"/>
    <xf numFmtId="0" fontId="2" fillId="0" borderId="1" xfId="0" applyFont="1" applyFill="1" applyBorder="1"/>
    <xf numFmtId="0" fontId="0" fillId="0" borderId="1" xfId="0" applyFont="1" applyBorder="1"/>
    <xf numFmtId="0" fontId="4" fillId="0" borderId="1" xfId="0" applyFont="1" applyBorder="1"/>
    <xf numFmtId="2" fontId="5" fillId="0" borderId="0" xfId="0" applyNumberFormat="1" applyFont="1" applyBorder="1" applyAlignment="1">
      <alignment horizontal="center" vertical="center" wrapText="1"/>
    </xf>
    <xf numFmtId="0" fontId="7" fillId="0" borderId="1" xfId="0" applyFont="1" applyBorder="1"/>
    <xf numFmtId="0" fontId="8" fillId="0" borderId="1" xfId="0" applyFont="1" applyBorder="1"/>
    <xf numFmtId="0" fontId="0" fillId="0" borderId="0" xfId="0" applyBorder="1"/>
    <xf numFmtId="2" fontId="0" fillId="0" borderId="0" xfId="0" applyNumberFormat="1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/>
    <xf numFmtId="2" fontId="0" fillId="0" borderId="1" xfId="0" applyNumberFormat="1" applyBorder="1" applyAlignment="1">
      <alignment horizontal="center" vertical="center"/>
    </xf>
    <xf numFmtId="164" fontId="0" fillId="0" borderId="1" xfId="0" applyNumberFormat="1" applyBorder="1"/>
    <xf numFmtId="0" fontId="0" fillId="0" borderId="5" xfId="0" applyBorder="1"/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tabSelected="1" view="pageBreakPreview" zoomScale="60" zoomScaleNormal="80" workbookViewId="0">
      <selection activeCell="A2" sqref="A2:P3"/>
    </sheetView>
  </sheetViews>
  <sheetFormatPr defaultRowHeight="15" x14ac:dyDescent="0.25"/>
  <cols>
    <col min="1" max="1" width="26.5703125" bestFit="1" customWidth="1"/>
    <col min="2" max="2" width="23.140625" bestFit="1" customWidth="1"/>
    <col min="3" max="3" width="8.5703125" hidden="1" customWidth="1"/>
    <col min="4" max="4" width="17.5703125" hidden="1" customWidth="1"/>
    <col min="5" max="5" width="11.7109375" customWidth="1"/>
    <col min="6" max="6" width="13.140625" bestFit="1" customWidth="1"/>
    <col min="7" max="7" width="15.85546875" customWidth="1"/>
    <col min="8" max="8" width="21.5703125" customWidth="1"/>
    <col min="9" max="10" width="13.140625" customWidth="1"/>
    <col min="11" max="11" width="14.140625" customWidth="1"/>
    <col min="12" max="12" width="16.140625" customWidth="1"/>
    <col min="13" max="13" width="12.5703125" customWidth="1"/>
    <col min="14" max="14" width="12.85546875" bestFit="1" customWidth="1"/>
    <col min="15" max="16" width="13.140625" customWidth="1"/>
  </cols>
  <sheetData>
    <row r="1" spans="1:20" x14ac:dyDescent="0.25">
      <c r="P1" s="28" t="s">
        <v>28</v>
      </c>
    </row>
    <row r="2" spans="1:20" ht="85.5" customHeight="1" x14ac:dyDescent="0.25">
      <c r="A2" s="21" t="s">
        <v>27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20" ht="31.5" customHeight="1" x14ac:dyDescent="0.2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R3" s="13"/>
      <c r="S3" s="13"/>
      <c r="T3" s="13"/>
    </row>
    <row r="4" spans="1:20" x14ac:dyDescent="0.25">
      <c r="A4" s="5"/>
      <c r="B4" s="5" t="s">
        <v>19</v>
      </c>
      <c r="C4" s="5"/>
      <c r="D4" s="5"/>
      <c r="E4" s="23">
        <v>2018</v>
      </c>
      <c r="F4" s="23"/>
      <c r="G4" s="23"/>
      <c r="H4" s="23"/>
      <c r="I4" s="23">
        <v>2019</v>
      </c>
      <c r="J4" s="23"/>
      <c r="K4" s="23"/>
      <c r="L4" s="23"/>
      <c r="M4" s="23">
        <v>2020</v>
      </c>
      <c r="N4" s="23"/>
      <c r="O4" s="23"/>
      <c r="P4" s="23"/>
      <c r="R4" s="13"/>
      <c r="S4" s="13"/>
      <c r="T4" s="13"/>
    </row>
    <row r="5" spans="1:20" ht="15.75" x14ac:dyDescent="0.25">
      <c r="A5" s="5"/>
      <c r="B5" s="5"/>
      <c r="C5" s="11"/>
      <c r="D5" s="11"/>
      <c r="E5" s="24" t="s">
        <v>20</v>
      </c>
      <c r="F5" s="25"/>
      <c r="G5" s="16" t="s">
        <v>21</v>
      </c>
      <c r="H5" s="16" t="s">
        <v>22</v>
      </c>
      <c r="I5" s="24" t="s">
        <v>20</v>
      </c>
      <c r="J5" s="25"/>
      <c r="K5" s="16" t="s">
        <v>21</v>
      </c>
      <c r="L5" s="16" t="s">
        <v>22</v>
      </c>
      <c r="M5" s="26" t="s">
        <v>20</v>
      </c>
      <c r="N5" s="27"/>
      <c r="O5" s="16" t="s">
        <v>21</v>
      </c>
      <c r="P5" s="16" t="s">
        <v>22</v>
      </c>
      <c r="R5" s="10"/>
      <c r="S5" s="13"/>
      <c r="T5" s="13"/>
    </row>
    <row r="6" spans="1:20" ht="15.75" x14ac:dyDescent="0.25">
      <c r="A6" s="3" t="s">
        <v>14</v>
      </c>
      <c r="B6" s="5">
        <v>50756</v>
      </c>
      <c r="C6" s="11"/>
      <c r="D6" s="11"/>
      <c r="E6" s="19">
        <f>B6*E27</f>
        <v>122691.59353449996</v>
      </c>
      <c r="F6" s="6">
        <v>123000</v>
      </c>
      <c r="G6" s="5"/>
      <c r="H6" s="5">
        <f>SUM(F6:G6)</f>
        <v>123000</v>
      </c>
      <c r="I6" s="19">
        <f>B6*I27</f>
        <v>122691.59353449996</v>
      </c>
      <c r="J6" s="6">
        <v>123000</v>
      </c>
      <c r="K6" s="5"/>
      <c r="L6" s="5">
        <f>SUM(J6:K6)</f>
        <v>123000</v>
      </c>
      <c r="M6" s="19">
        <f>B6*M27</f>
        <v>132678.1185896337</v>
      </c>
      <c r="N6" s="6">
        <v>130500</v>
      </c>
      <c r="O6" s="5"/>
      <c r="P6" s="5">
        <f>SUM(N6:O6)</f>
        <v>130500</v>
      </c>
      <c r="R6" s="10"/>
      <c r="S6" s="13"/>
      <c r="T6" s="13"/>
    </row>
    <row r="7" spans="1:20" ht="15.75" x14ac:dyDescent="0.25">
      <c r="A7" s="1" t="s">
        <v>0</v>
      </c>
      <c r="B7" s="5">
        <v>51824</v>
      </c>
      <c r="C7" s="11"/>
      <c r="D7" s="11"/>
      <c r="E7" s="19">
        <f>B7*E27</f>
        <v>125273.25130687852</v>
      </c>
      <c r="F7" s="6">
        <v>125500</v>
      </c>
      <c r="G7" s="5">
        <v>184000</v>
      </c>
      <c r="H7" s="5">
        <f t="shared" ref="H7:H24" si="0">SUM(F7:G7)</f>
        <v>309500</v>
      </c>
      <c r="I7" s="19">
        <f>B7*I27</f>
        <v>125273.25130687852</v>
      </c>
      <c r="J7" s="6">
        <v>125500</v>
      </c>
      <c r="K7" s="5">
        <v>184000</v>
      </c>
      <c r="L7" s="5">
        <f t="shared" ref="L7:L24" si="1">SUM(J7:K7)</f>
        <v>309500</v>
      </c>
      <c r="M7" s="19">
        <f>B7*M27</f>
        <v>135469.9112969733</v>
      </c>
      <c r="N7" s="6">
        <v>144600</v>
      </c>
      <c r="O7" s="5">
        <v>184000</v>
      </c>
      <c r="P7" s="5">
        <f t="shared" ref="P7:P24" si="2">SUM(N7:O7)</f>
        <v>328600</v>
      </c>
      <c r="R7" s="10"/>
      <c r="S7" s="13"/>
      <c r="T7" s="13"/>
    </row>
    <row r="8" spans="1:20" ht="15.75" x14ac:dyDescent="0.25">
      <c r="A8" s="4" t="s">
        <v>2</v>
      </c>
      <c r="B8" s="5">
        <v>92327</v>
      </c>
      <c r="C8" s="11"/>
      <c r="D8" s="11"/>
      <c r="E8" s="19">
        <f>B8*E27</f>
        <v>223180.44677003266</v>
      </c>
      <c r="F8" s="6">
        <v>223000</v>
      </c>
      <c r="G8" s="5"/>
      <c r="H8" s="5">
        <f t="shared" si="0"/>
        <v>223000</v>
      </c>
      <c r="I8" s="19">
        <f>B8*I27</f>
        <v>223180.44677003266</v>
      </c>
      <c r="J8" s="6">
        <v>223000</v>
      </c>
      <c r="K8" s="5"/>
      <c r="L8" s="5">
        <f t="shared" si="1"/>
        <v>223000</v>
      </c>
      <c r="M8" s="19">
        <f>B8*M27</f>
        <v>241346.29708852372</v>
      </c>
      <c r="N8" s="6">
        <v>237000</v>
      </c>
      <c r="O8" s="5"/>
      <c r="P8" s="5">
        <f t="shared" si="2"/>
        <v>237000</v>
      </c>
      <c r="R8" s="10"/>
      <c r="S8" s="13"/>
      <c r="T8" s="13"/>
    </row>
    <row r="9" spans="1:20" ht="15.75" x14ac:dyDescent="0.25">
      <c r="A9" s="1" t="s">
        <v>1</v>
      </c>
      <c r="B9" s="5">
        <v>307779</v>
      </c>
      <c r="C9" s="11"/>
      <c r="D9" s="11"/>
      <c r="E9" s="19">
        <f>B9*E27</f>
        <v>743988.8085439133</v>
      </c>
      <c r="F9" s="6">
        <v>744000</v>
      </c>
      <c r="G9" s="5"/>
      <c r="H9" s="5">
        <f t="shared" si="0"/>
        <v>744000</v>
      </c>
      <c r="I9" s="19">
        <f>B9*I27</f>
        <v>743988.8085439133</v>
      </c>
      <c r="J9" s="6">
        <v>744000</v>
      </c>
      <c r="K9" s="5"/>
      <c r="L9" s="5">
        <f t="shared" si="1"/>
        <v>744000</v>
      </c>
      <c r="M9" s="19">
        <f>B9*M27</f>
        <v>804546.03714632487</v>
      </c>
      <c r="N9" s="6">
        <v>790100</v>
      </c>
      <c r="O9" s="5"/>
      <c r="P9" s="5">
        <f t="shared" si="2"/>
        <v>790100</v>
      </c>
      <c r="R9" s="10"/>
      <c r="S9" s="13"/>
      <c r="T9" s="13"/>
    </row>
    <row r="10" spans="1:20" ht="15.75" x14ac:dyDescent="0.25">
      <c r="A10" s="3" t="s">
        <v>15</v>
      </c>
      <c r="B10" s="5">
        <v>203962</v>
      </c>
      <c r="C10" s="11"/>
      <c r="D10" s="11"/>
      <c r="E10" s="19">
        <f>B10*E27</f>
        <v>493033.7851777855</v>
      </c>
      <c r="F10" s="6">
        <v>493000</v>
      </c>
      <c r="G10" s="5">
        <v>368000</v>
      </c>
      <c r="H10" s="5">
        <f t="shared" si="0"/>
        <v>861000</v>
      </c>
      <c r="I10" s="19">
        <f>B10*I27</f>
        <v>493033.7851777855</v>
      </c>
      <c r="J10" s="6">
        <v>493000</v>
      </c>
      <c r="K10" s="5">
        <v>368000</v>
      </c>
      <c r="L10" s="5">
        <f t="shared" si="1"/>
        <v>861000</v>
      </c>
      <c r="M10" s="19">
        <f>B10*M27</f>
        <v>533164.44211086107</v>
      </c>
      <c r="N10" s="6">
        <v>546000</v>
      </c>
      <c r="O10" s="5">
        <v>368000</v>
      </c>
      <c r="P10" s="5">
        <f t="shared" si="2"/>
        <v>914000</v>
      </c>
      <c r="R10" s="10"/>
      <c r="S10" s="13"/>
      <c r="T10" s="13"/>
    </row>
    <row r="11" spans="1:20" ht="15.75" x14ac:dyDescent="0.25">
      <c r="A11" s="2" t="s">
        <v>13</v>
      </c>
      <c r="B11" s="5">
        <v>245976</v>
      </c>
      <c r="C11" s="11"/>
      <c r="D11" s="11"/>
      <c r="E11" s="19">
        <f>B11*E27</f>
        <v>594593.49458669242</v>
      </c>
      <c r="F11" s="6">
        <v>595000</v>
      </c>
      <c r="G11" s="5">
        <v>123000</v>
      </c>
      <c r="H11" s="5">
        <f t="shared" si="0"/>
        <v>718000</v>
      </c>
      <c r="I11" s="19">
        <f>B11*I27</f>
        <v>594593.49458669242</v>
      </c>
      <c r="J11" s="6">
        <v>595000</v>
      </c>
      <c r="K11" s="5">
        <v>123000</v>
      </c>
      <c r="L11" s="5">
        <f t="shared" si="1"/>
        <v>718000</v>
      </c>
      <c r="M11" s="19">
        <f>B11*M27</f>
        <v>642990.63949491165</v>
      </c>
      <c r="N11" s="6">
        <v>639500</v>
      </c>
      <c r="O11" s="5">
        <v>123000</v>
      </c>
      <c r="P11" s="5">
        <f t="shared" si="2"/>
        <v>762500</v>
      </c>
      <c r="R11" s="10"/>
      <c r="S11" s="13"/>
      <c r="T11" s="13"/>
    </row>
    <row r="12" spans="1:20" ht="15.75" x14ac:dyDescent="0.25">
      <c r="A12" s="3" t="s">
        <v>16</v>
      </c>
      <c r="B12" s="5">
        <v>79099</v>
      </c>
      <c r="C12" s="11"/>
      <c r="D12" s="11"/>
      <c r="E12" s="19">
        <f>B12*E27</f>
        <v>191204.63308742637</v>
      </c>
      <c r="F12" s="6">
        <v>191000</v>
      </c>
      <c r="G12" s="5"/>
      <c r="H12" s="5">
        <f t="shared" si="0"/>
        <v>191000</v>
      </c>
      <c r="I12" s="19">
        <f>B12*I27</f>
        <v>191204.63308742637</v>
      </c>
      <c r="J12" s="6">
        <v>191000</v>
      </c>
      <c r="K12" s="5"/>
      <c r="L12" s="5">
        <f t="shared" si="1"/>
        <v>191000</v>
      </c>
      <c r="M12" s="19">
        <f>B12*M27</f>
        <v>206767.80089686805</v>
      </c>
      <c r="N12" s="6">
        <v>203000</v>
      </c>
      <c r="O12" s="5"/>
      <c r="P12" s="5">
        <f t="shared" si="2"/>
        <v>203000</v>
      </c>
      <c r="R12" s="10"/>
      <c r="S12" s="13"/>
      <c r="T12" s="13"/>
    </row>
    <row r="13" spans="1:20" ht="15.75" x14ac:dyDescent="0.25">
      <c r="A13" s="1" t="s">
        <v>3</v>
      </c>
      <c r="B13" s="5">
        <v>64170</v>
      </c>
      <c r="C13" s="11"/>
      <c r="D13" s="11"/>
      <c r="E13" s="19">
        <f>B13*E27</f>
        <v>155117.02177296995</v>
      </c>
      <c r="F13" s="6">
        <v>155000</v>
      </c>
      <c r="G13" s="5"/>
      <c r="H13" s="5">
        <f t="shared" si="0"/>
        <v>155000</v>
      </c>
      <c r="I13" s="19">
        <f>B13*I27</f>
        <v>155117.02177296995</v>
      </c>
      <c r="J13" s="6">
        <v>155000</v>
      </c>
      <c r="K13" s="5"/>
      <c r="L13" s="5">
        <f t="shared" si="1"/>
        <v>155000</v>
      </c>
      <c r="M13" s="19">
        <f>B13*M27</f>
        <v>167742.82587076983</v>
      </c>
      <c r="N13" s="6">
        <v>164800</v>
      </c>
      <c r="O13" s="5"/>
      <c r="P13" s="5">
        <f t="shared" si="2"/>
        <v>164800</v>
      </c>
      <c r="R13" s="10"/>
      <c r="S13" s="13"/>
      <c r="T13" s="13"/>
    </row>
    <row r="14" spans="1:20" ht="15.75" x14ac:dyDescent="0.25">
      <c r="A14" s="3" t="s">
        <v>17</v>
      </c>
      <c r="B14" s="5">
        <v>104595</v>
      </c>
      <c r="C14" s="11"/>
      <c r="D14" s="11"/>
      <c r="E14" s="19">
        <f>B14*E27</f>
        <v>252835.66919656837</v>
      </c>
      <c r="F14" s="6">
        <v>253000</v>
      </c>
      <c r="G14" s="5">
        <v>368000</v>
      </c>
      <c r="H14" s="5">
        <f t="shared" si="0"/>
        <v>621000</v>
      </c>
      <c r="I14" s="19">
        <f>B14*I27</f>
        <v>252835.66919656837</v>
      </c>
      <c r="J14" s="6">
        <v>253000</v>
      </c>
      <c r="K14" s="5">
        <v>368000</v>
      </c>
      <c r="L14" s="5">
        <f t="shared" si="1"/>
        <v>621000</v>
      </c>
      <c r="M14" s="19">
        <f>B14*M27</f>
        <v>273415.31668931228</v>
      </c>
      <c r="N14" s="6">
        <v>291000</v>
      </c>
      <c r="O14" s="5">
        <v>368000</v>
      </c>
      <c r="P14" s="5">
        <f t="shared" si="2"/>
        <v>659000</v>
      </c>
      <c r="R14" s="10"/>
      <c r="S14" s="13"/>
      <c r="T14" s="13"/>
    </row>
    <row r="15" spans="1:20" ht="15.75" x14ac:dyDescent="0.25">
      <c r="A15" s="1" t="s">
        <v>4</v>
      </c>
      <c r="B15" s="5">
        <v>29664</v>
      </c>
      <c r="C15" s="11"/>
      <c r="D15" s="11"/>
      <c r="E15" s="19">
        <f>B15*E27</f>
        <v>71706.269812581901</v>
      </c>
      <c r="F15" s="6">
        <v>72000</v>
      </c>
      <c r="G15" s="5"/>
      <c r="H15" s="5">
        <f t="shared" si="0"/>
        <v>72000</v>
      </c>
      <c r="I15" s="19">
        <f>B15*I27</f>
        <v>71706.269812581901</v>
      </c>
      <c r="J15" s="6">
        <v>72000</v>
      </c>
      <c r="K15" s="5"/>
      <c r="L15" s="5">
        <f t="shared" si="1"/>
        <v>72000</v>
      </c>
      <c r="M15" s="19">
        <f>B15*M27</f>
        <v>77542.826657792059</v>
      </c>
      <c r="N15" s="6">
        <v>76500</v>
      </c>
      <c r="O15" s="5"/>
      <c r="P15" s="5">
        <f t="shared" si="2"/>
        <v>76500</v>
      </c>
      <c r="R15" s="10"/>
      <c r="S15" s="13"/>
      <c r="T15" s="13"/>
    </row>
    <row r="16" spans="1:20" ht="15.75" x14ac:dyDescent="0.25">
      <c r="A16" s="4" t="s">
        <v>5</v>
      </c>
      <c r="B16" s="5">
        <v>69640</v>
      </c>
      <c r="C16" s="11"/>
      <c r="D16" s="11"/>
      <c r="E16" s="19">
        <f>B16*E27</f>
        <v>168339.55736745562</v>
      </c>
      <c r="F16" s="6">
        <v>168500</v>
      </c>
      <c r="G16" s="5"/>
      <c r="H16" s="5">
        <f t="shared" si="0"/>
        <v>168500</v>
      </c>
      <c r="I16" s="19">
        <f>B16*I27</f>
        <v>168339.55736745562</v>
      </c>
      <c r="J16" s="6">
        <v>168500</v>
      </c>
      <c r="K16" s="5"/>
      <c r="L16" s="5">
        <f t="shared" si="1"/>
        <v>168500</v>
      </c>
      <c r="M16" s="19">
        <f>B16*M27</f>
        <v>182041.61436248108</v>
      </c>
      <c r="N16" s="6">
        <v>179000</v>
      </c>
      <c r="O16" s="5"/>
      <c r="P16" s="5">
        <f t="shared" si="2"/>
        <v>179000</v>
      </c>
      <c r="R16" s="10"/>
      <c r="S16" s="13"/>
      <c r="T16" s="13"/>
    </row>
    <row r="17" spans="1:20" ht="15.75" x14ac:dyDescent="0.25">
      <c r="A17" s="1" t="s">
        <v>6</v>
      </c>
      <c r="B17" s="5">
        <v>75009</v>
      </c>
      <c r="C17" s="11"/>
      <c r="D17" s="11"/>
      <c r="E17" s="19">
        <f>B17*E27</f>
        <v>181317.94742354218</v>
      </c>
      <c r="F17" s="6">
        <v>181000</v>
      </c>
      <c r="G17" s="5">
        <v>61000</v>
      </c>
      <c r="H17" s="5">
        <f t="shared" si="0"/>
        <v>242000</v>
      </c>
      <c r="I17" s="19">
        <f>B17*I27</f>
        <v>181317.94742354218</v>
      </c>
      <c r="J17" s="6">
        <v>181000</v>
      </c>
      <c r="K17" s="5">
        <v>61000</v>
      </c>
      <c r="L17" s="5">
        <f t="shared" si="1"/>
        <v>242000</v>
      </c>
      <c r="M17" s="19">
        <f>B17*M27</f>
        <v>196076.38500452819</v>
      </c>
      <c r="N17" s="6">
        <v>196000</v>
      </c>
      <c r="O17" s="5">
        <v>61000</v>
      </c>
      <c r="P17" s="5">
        <f t="shared" si="2"/>
        <v>257000</v>
      </c>
      <c r="R17" s="10"/>
      <c r="S17" s="13"/>
      <c r="T17" s="13"/>
    </row>
    <row r="18" spans="1:20" ht="15.75" x14ac:dyDescent="0.25">
      <c r="A18" s="4" t="s">
        <v>7</v>
      </c>
      <c r="B18" s="5">
        <v>30213</v>
      </c>
      <c r="C18" s="11"/>
      <c r="D18" s="11"/>
      <c r="E18" s="19">
        <f>B18*E27</f>
        <v>73033.357937147273</v>
      </c>
      <c r="F18" s="6">
        <v>73000</v>
      </c>
      <c r="G18" s="5"/>
      <c r="H18" s="5">
        <f t="shared" si="0"/>
        <v>73000</v>
      </c>
      <c r="I18" s="19">
        <f>B18*I27</f>
        <v>73033.357937147273</v>
      </c>
      <c r="J18" s="6">
        <v>73000</v>
      </c>
      <c r="K18" s="5"/>
      <c r="L18" s="5">
        <f t="shared" si="1"/>
        <v>73000</v>
      </c>
      <c r="M18" s="19">
        <f>B18*M27</f>
        <v>78977.933583194157</v>
      </c>
      <c r="N18" s="6">
        <v>77600</v>
      </c>
      <c r="O18" s="5"/>
      <c r="P18" s="5">
        <f t="shared" si="2"/>
        <v>77600</v>
      </c>
      <c r="R18" s="10"/>
      <c r="S18" s="13"/>
      <c r="T18" s="13"/>
    </row>
    <row r="19" spans="1:20" ht="15.75" x14ac:dyDescent="0.25">
      <c r="A19" s="1" t="s">
        <v>8</v>
      </c>
      <c r="B19" s="5">
        <v>62595</v>
      </c>
      <c r="C19" s="11"/>
      <c r="D19" s="11"/>
      <c r="E19" s="19">
        <f>B19*E27</f>
        <v>151309.8017434791</v>
      </c>
      <c r="F19" s="6">
        <v>151000</v>
      </c>
      <c r="G19" s="5">
        <v>123000</v>
      </c>
      <c r="H19" s="5">
        <f t="shared" si="0"/>
        <v>274000</v>
      </c>
      <c r="I19" s="19">
        <f>B19*I27</f>
        <v>151309.8017434791</v>
      </c>
      <c r="J19" s="6">
        <v>151000</v>
      </c>
      <c r="K19" s="5">
        <v>123000</v>
      </c>
      <c r="L19" s="5">
        <f t="shared" si="1"/>
        <v>274000</v>
      </c>
      <c r="M19" s="19">
        <f>B19*M27</f>
        <v>163625.71583887856</v>
      </c>
      <c r="N19" s="6">
        <v>168000</v>
      </c>
      <c r="O19" s="5">
        <v>123000</v>
      </c>
      <c r="P19" s="5">
        <f t="shared" si="2"/>
        <v>291000</v>
      </c>
      <c r="R19" s="10"/>
      <c r="S19" s="13"/>
      <c r="T19" s="13"/>
    </row>
    <row r="20" spans="1:20" ht="15.75" x14ac:dyDescent="0.25">
      <c r="A20" s="4" t="s">
        <v>9</v>
      </c>
      <c r="B20" s="5">
        <v>43599</v>
      </c>
      <c r="C20" s="11"/>
      <c r="D20" s="11"/>
      <c r="E20" s="19">
        <f>B20*E27</f>
        <v>105391.10226398187</v>
      </c>
      <c r="F20" s="6">
        <v>105000</v>
      </c>
      <c r="G20" s="5"/>
      <c r="H20" s="5">
        <f t="shared" si="0"/>
        <v>105000</v>
      </c>
      <c r="I20" s="19">
        <f>B20*I27</f>
        <v>105391.10226398187</v>
      </c>
      <c r="J20" s="6">
        <v>105000</v>
      </c>
      <c r="K20" s="5"/>
      <c r="L20" s="5">
        <f t="shared" si="1"/>
        <v>105000</v>
      </c>
      <c r="M20" s="19">
        <f>B20*M27</f>
        <v>113969.44779709668</v>
      </c>
      <c r="N20" s="6">
        <v>111500</v>
      </c>
      <c r="O20" s="5"/>
      <c r="P20" s="5">
        <f t="shared" si="2"/>
        <v>111500</v>
      </c>
      <c r="R20" s="10"/>
      <c r="S20" s="13"/>
      <c r="T20" s="13"/>
    </row>
    <row r="21" spans="1:20" ht="15.75" x14ac:dyDescent="0.25">
      <c r="A21" s="1" t="s">
        <v>10</v>
      </c>
      <c r="B21" s="5">
        <v>67602</v>
      </c>
      <c r="C21" s="11"/>
      <c r="D21" s="11"/>
      <c r="E21" s="19">
        <f>B21*E27</f>
        <v>163413.13551342237</v>
      </c>
      <c r="F21" s="6">
        <v>163500</v>
      </c>
      <c r="G21" s="5"/>
      <c r="H21" s="5">
        <f t="shared" si="0"/>
        <v>163500</v>
      </c>
      <c r="I21" s="19">
        <f>B21*I27</f>
        <v>163413.13551342237</v>
      </c>
      <c r="J21" s="6">
        <v>163500</v>
      </c>
      <c r="K21" s="5"/>
      <c r="L21" s="5">
        <f t="shared" si="1"/>
        <v>163500</v>
      </c>
      <c r="M21" s="19">
        <f>B21*M27</f>
        <v>176714.20468311955</v>
      </c>
      <c r="N21" s="6">
        <v>173700</v>
      </c>
      <c r="O21" s="5"/>
      <c r="P21" s="5">
        <f t="shared" si="2"/>
        <v>173700</v>
      </c>
      <c r="R21" s="10"/>
      <c r="S21" s="13"/>
      <c r="T21" s="13"/>
    </row>
    <row r="22" spans="1:20" ht="15.75" x14ac:dyDescent="0.25">
      <c r="A22" s="3" t="s">
        <v>18</v>
      </c>
      <c r="B22" s="5"/>
      <c r="C22" s="11"/>
      <c r="D22" s="11"/>
      <c r="E22" s="19"/>
      <c r="F22" s="5"/>
      <c r="G22" s="5"/>
      <c r="H22" s="5"/>
      <c r="I22" s="19"/>
      <c r="J22" s="5"/>
      <c r="K22" s="5"/>
      <c r="L22" s="5"/>
      <c r="M22" s="19"/>
      <c r="N22" s="6"/>
      <c r="O22" s="5"/>
      <c r="P22" s="5"/>
      <c r="R22" s="10"/>
      <c r="S22" s="13"/>
      <c r="T22" s="13"/>
    </row>
    <row r="23" spans="1:20" ht="15.75" x14ac:dyDescent="0.25">
      <c r="A23" s="3" t="s">
        <v>23</v>
      </c>
      <c r="B23" s="5">
        <v>70024</v>
      </c>
      <c r="C23" s="11"/>
      <c r="D23" s="11"/>
      <c r="E23" s="19">
        <f>B23*E27</f>
        <v>169267.79386988387</v>
      </c>
      <c r="F23" s="6">
        <v>169000</v>
      </c>
      <c r="G23" s="5">
        <v>123000</v>
      </c>
      <c r="H23" s="5">
        <f>SUM(F23:G23)</f>
        <v>292000</v>
      </c>
      <c r="I23" s="19">
        <f>B23*I27</f>
        <v>169267.79386988387</v>
      </c>
      <c r="J23" s="6">
        <v>169000</v>
      </c>
      <c r="K23" s="5">
        <v>123000</v>
      </c>
      <c r="L23" s="5">
        <f>SUM(J23:K23)</f>
        <v>292000</v>
      </c>
      <c r="M23" s="19">
        <f>B23*M27</f>
        <v>183045.4049988279</v>
      </c>
      <c r="N23" s="6">
        <v>187200</v>
      </c>
      <c r="O23" s="5">
        <v>123000</v>
      </c>
      <c r="P23" s="5">
        <f>SUM(N23:O23)</f>
        <v>310200</v>
      </c>
      <c r="R23" s="10"/>
      <c r="S23" s="13"/>
      <c r="T23" s="13"/>
    </row>
    <row r="24" spans="1:20" x14ac:dyDescent="0.25">
      <c r="A24" s="1" t="s">
        <v>11</v>
      </c>
      <c r="B24" s="5">
        <v>130023</v>
      </c>
      <c r="C24" s="11"/>
      <c r="D24" s="11"/>
      <c r="E24" s="19">
        <f>B24*E27</f>
        <v>314302.33009173867</v>
      </c>
      <c r="F24" s="6">
        <v>314500</v>
      </c>
      <c r="H24" s="5">
        <f t="shared" si="0"/>
        <v>314500</v>
      </c>
      <c r="I24" s="19">
        <f>B24*I27</f>
        <v>314302.33009173867</v>
      </c>
      <c r="J24" s="6">
        <v>314500</v>
      </c>
      <c r="L24" s="5">
        <f t="shared" si="1"/>
        <v>314500</v>
      </c>
      <c r="M24" s="19">
        <f>B24*M27</f>
        <v>339885.07788990345</v>
      </c>
      <c r="N24" s="6">
        <v>334000</v>
      </c>
      <c r="P24" s="5">
        <f t="shared" si="2"/>
        <v>334000</v>
      </c>
      <c r="R24" s="14"/>
      <c r="S24" s="13"/>
      <c r="T24" s="13"/>
    </row>
    <row r="25" spans="1:20" ht="21" x14ac:dyDescent="0.35">
      <c r="A25" s="7" t="s">
        <v>12</v>
      </c>
      <c r="B25" s="6">
        <f>SUM(B6:B24)</f>
        <v>1778857</v>
      </c>
      <c r="C25" s="12"/>
      <c r="D25" s="12"/>
      <c r="E25" s="8">
        <f t="shared" ref="E25:M25" si="3">SUM(E6:E24)</f>
        <v>4300000.0000000009</v>
      </c>
      <c r="F25" s="17">
        <f>SUM(F6:F24)</f>
        <v>4300000</v>
      </c>
      <c r="G25" s="6">
        <f>SUM(G7:G23)</f>
        <v>1350000</v>
      </c>
      <c r="H25" s="9">
        <f>SUM(H6:H24)</f>
        <v>5650000</v>
      </c>
      <c r="I25" s="6">
        <f t="shared" si="3"/>
        <v>4300000.0000000009</v>
      </c>
      <c r="J25" s="8"/>
      <c r="K25" s="8">
        <f>SUM(K6:K23)</f>
        <v>1350000</v>
      </c>
      <c r="L25" s="9">
        <f>SUM(L6:L24)</f>
        <v>5650000</v>
      </c>
      <c r="M25" s="6">
        <f t="shared" si="3"/>
        <v>4650000.0000000009</v>
      </c>
      <c r="N25" s="8">
        <f>SUM(N6:N24)</f>
        <v>4650000</v>
      </c>
      <c r="O25" s="8">
        <f>SUM(O6:O23)</f>
        <v>1350000</v>
      </c>
      <c r="P25" s="9">
        <f>SUM(P6:P24)</f>
        <v>6000000</v>
      </c>
      <c r="R25" s="13"/>
      <c r="S25" s="13"/>
      <c r="T25" s="13"/>
    </row>
    <row r="26" spans="1:20" s="13" customFormat="1" x14ac:dyDescent="0.25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</row>
    <row r="27" spans="1:20" ht="45" x14ac:dyDescent="0.25">
      <c r="A27" s="5" t="s">
        <v>25</v>
      </c>
      <c r="B27" s="5"/>
      <c r="C27" s="5"/>
      <c r="D27" s="15" t="s">
        <v>25</v>
      </c>
      <c r="E27" s="18">
        <f>B35/B25</f>
        <v>2.4172825584068871</v>
      </c>
      <c r="F27" s="16"/>
      <c r="G27" s="16"/>
      <c r="H27" s="16"/>
      <c r="I27" s="18">
        <f>C35/B25</f>
        <v>2.4172825584068871</v>
      </c>
      <c r="J27" s="16"/>
      <c r="K27" s="16"/>
      <c r="L27" s="16"/>
      <c r="M27" s="18">
        <f>D35/B25</f>
        <v>2.6140381154865175</v>
      </c>
      <c r="N27" s="5"/>
      <c r="O27" s="5"/>
      <c r="P27" s="5"/>
      <c r="R27" s="13"/>
      <c r="S27" s="13"/>
      <c r="T27" s="13"/>
    </row>
    <row r="28" spans="1:20" ht="78" hidden="1" customHeight="1" x14ac:dyDescent="0.25">
      <c r="A28" s="5"/>
      <c r="B28" s="5"/>
      <c r="C28" s="5"/>
      <c r="D28" s="15" t="s">
        <v>26</v>
      </c>
      <c r="E28" s="5"/>
      <c r="F28" s="5"/>
      <c r="G28" s="16">
        <v>22</v>
      </c>
      <c r="H28" s="16"/>
      <c r="I28" s="16"/>
      <c r="J28" s="16"/>
      <c r="K28" s="16">
        <v>22</v>
      </c>
      <c r="L28" s="16"/>
      <c r="M28" s="16"/>
      <c r="N28" s="16"/>
      <c r="O28" s="16">
        <v>22</v>
      </c>
      <c r="P28" s="5"/>
    </row>
    <row r="29" spans="1:20" hidden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</row>
    <row r="30" spans="1:20" hidden="1" x14ac:dyDescent="0.25">
      <c r="A30" s="5"/>
      <c r="B30" s="5">
        <v>2018</v>
      </c>
      <c r="C30" s="5">
        <v>2019</v>
      </c>
      <c r="D30" s="5">
        <v>2020</v>
      </c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</row>
    <row r="31" spans="1:20" hidden="1" x14ac:dyDescent="0.25">
      <c r="A31" s="5"/>
      <c r="B31" s="5">
        <v>5650</v>
      </c>
      <c r="C31" s="5">
        <v>5650</v>
      </c>
      <c r="D31" s="5">
        <v>6000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</row>
    <row r="32" spans="1:20" hidden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</row>
    <row r="33" spans="1:16" hidden="1" x14ac:dyDescent="0.25">
      <c r="A33" s="5" t="s">
        <v>24</v>
      </c>
      <c r="B33" s="5">
        <f>B31-1350</f>
        <v>4300</v>
      </c>
      <c r="C33" s="5">
        <f t="shared" ref="C33:D33" si="4">C31-1350</f>
        <v>4300</v>
      </c>
      <c r="D33" s="5">
        <f t="shared" si="4"/>
        <v>4650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</row>
    <row r="34" spans="1:16" ht="21.75" hidden="1" customHeight="1" x14ac:dyDescent="0.25">
      <c r="A34" s="5"/>
      <c r="B34" s="5">
        <v>2018</v>
      </c>
      <c r="C34" s="5">
        <v>2019</v>
      </c>
      <c r="D34" s="5">
        <v>2020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</row>
    <row r="35" spans="1:16" ht="28.5" hidden="1" customHeight="1" x14ac:dyDescent="0.25">
      <c r="A35" s="5"/>
      <c r="B35" s="5">
        <f>B33*1000</f>
        <v>4300000</v>
      </c>
      <c r="C35" s="5">
        <f t="shared" ref="C35:D35" si="5">C33*1000</f>
        <v>4300000</v>
      </c>
      <c r="D35" s="5">
        <f t="shared" si="5"/>
        <v>4650000</v>
      </c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</row>
    <row r="36" spans="1:16" hidden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</row>
    <row r="37" spans="1:16" hidden="1" x14ac:dyDescent="0.25"/>
  </sheetData>
  <mergeCells count="7">
    <mergeCell ref="A2:P3"/>
    <mergeCell ref="E4:H4"/>
    <mergeCell ref="I4:L4"/>
    <mergeCell ref="M4:P4"/>
    <mergeCell ref="E5:F5"/>
    <mergeCell ref="I5:J5"/>
    <mergeCell ref="M5:N5"/>
  </mergeCells>
  <pageMargins left="0.25" right="0.25" top="0.75" bottom="0.75" header="0.3" footer="0.3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Патриотические мероприятия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Михаил Александрович Соколов</dc:creator>
  <cp:lastModifiedBy>Рыженкова Елена Николаевна</cp:lastModifiedBy>
  <cp:lastPrinted>2017-10-16T11:05:15Z</cp:lastPrinted>
  <dcterms:created xsi:type="dcterms:W3CDTF">2015-12-02T09:36:46Z</dcterms:created>
  <dcterms:modified xsi:type="dcterms:W3CDTF">2017-10-16T11:05:17Z</dcterms:modified>
</cp:coreProperties>
</file>