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1720" windowHeight="12525"/>
  </bookViews>
  <sheets>
    <sheet name="Лист3" sheetId="3" r:id="rId1"/>
  </sheets>
  <calcPr calcId="145621"/>
</workbook>
</file>

<file path=xl/calcChain.xml><?xml version="1.0" encoding="utf-8"?>
<calcChain xmlns="http://schemas.openxmlformats.org/spreadsheetml/2006/main">
  <c r="F10" i="3" l="1"/>
  <c r="F11" i="3"/>
  <c r="F12" i="3"/>
  <c r="F13" i="3"/>
  <c r="F14" i="3"/>
  <c r="F16" i="3"/>
  <c r="F17" i="3"/>
  <c r="F19" i="3"/>
  <c r="F20" i="3"/>
  <c r="F21" i="3"/>
  <c r="F22" i="3"/>
  <c r="F23" i="3"/>
  <c r="F24" i="3"/>
  <c r="F26" i="3"/>
  <c r="F27" i="3"/>
  <c r="F28" i="3"/>
  <c r="F30" i="3"/>
  <c r="F31" i="3"/>
  <c r="F8" i="3"/>
  <c r="I10" i="3"/>
  <c r="I11" i="3"/>
  <c r="I12" i="3"/>
  <c r="I13" i="3"/>
  <c r="I14" i="3"/>
  <c r="I16" i="3"/>
  <c r="I17" i="3"/>
  <c r="I19" i="3"/>
  <c r="I20" i="3"/>
  <c r="I21" i="3"/>
  <c r="I22" i="3"/>
  <c r="I23" i="3"/>
  <c r="I24" i="3"/>
  <c r="I26" i="3"/>
  <c r="I27" i="3"/>
  <c r="I28" i="3"/>
  <c r="I30" i="3"/>
  <c r="I31" i="3"/>
  <c r="I8" i="3"/>
  <c r="L10" i="3"/>
  <c r="L11" i="3"/>
  <c r="L12" i="3"/>
  <c r="L13" i="3"/>
  <c r="L14" i="3"/>
  <c r="L16" i="3"/>
  <c r="L17" i="3"/>
  <c r="L19" i="3"/>
  <c r="L20" i="3"/>
  <c r="L21" i="3"/>
  <c r="L22" i="3"/>
  <c r="L23" i="3"/>
  <c r="L24" i="3"/>
  <c r="L26" i="3"/>
  <c r="L27" i="3"/>
  <c r="L28" i="3"/>
  <c r="L30" i="3"/>
  <c r="L31" i="3"/>
  <c r="L8" i="3"/>
  <c r="D32" i="3"/>
  <c r="E27" i="3" l="1"/>
  <c r="E14" i="3"/>
  <c r="E8" i="3"/>
  <c r="E10" i="3" l="1"/>
  <c r="E11" i="3"/>
  <c r="E12" i="3"/>
  <c r="E13" i="3"/>
  <c r="E16" i="3"/>
  <c r="E17" i="3"/>
  <c r="E19" i="3"/>
  <c r="E20" i="3"/>
  <c r="E21" i="3"/>
  <c r="E22" i="3"/>
  <c r="E23" i="3"/>
  <c r="E24" i="3"/>
  <c r="E26" i="3"/>
  <c r="E28" i="3"/>
  <c r="E30" i="3"/>
  <c r="E31" i="3"/>
  <c r="E32" i="3" l="1"/>
  <c r="B38" i="3" l="1"/>
  <c r="G26" i="3" s="1"/>
  <c r="C38" i="3"/>
  <c r="D38" i="3"/>
  <c r="G14" i="3" l="1"/>
  <c r="G17" i="3"/>
  <c r="G19" i="3"/>
  <c r="G24" i="3"/>
  <c r="G21" i="3"/>
  <c r="G27" i="3"/>
  <c r="G22" i="3"/>
  <c r="G23" i="3"/>
  <c r="G31" i="3"/>
  <c r="G12" i="3"/>
  <c r="G28" i="3"/>
  <c r="G30" i="3"/>
  <c r="G11" i="3"/>
  <c r="G8" i="3"/>
  <c r="G10" i="3"/>
  <c r="G13" i="3"/>
  <c r="G20" i="3"/>
  <c r="G16" i="3"/>
  <c r="J27" i="3"/>
  <c r="M27" i="3"/>
  <c r="J8" i="3"/>
  <c r="J14" i="3"/>
  <c r="M8" i="3"/>
  <c r="M14" i="3"/>
  <c r="M30" i="3"/>
  <c r="M23" i="3"/>
  <c r="M19" i="3"/>
  <c r="M13" i="3"/>
  <c r="M28" i="3"/>
  <c r="M22" i="3"/>
  <c r="M17" i="3"/>
  <c r="M12" i="3"/>
  <c r="M21" i="3"/>
  <c r="M16" i="3"/>
  <c r="M11" i="3"/>
  <c r="M31" i="3"/>
  <c r="M24" i="3"/>
  <c r="M20" i="3"/>
  <c r="M10" i="3"/>
  <c r="M26" i="3"/>
  <c r="J12" i="3"/>
  <c r="J31" i="3"/>
  <c r="J24" i="3"/>
  <c r="J20" i="3"/>
  <c r="J10" i="3"/>
  <c r="J30" i="3"/>
  <c r="J23" i="3"/>
  <c r="J19" i="3"/>
  <c r="J13" i="3"/>
  <c r="J28" i="3"/>
  <c r="J22" i="3"/>
  <c r="J17" i="3"/>
  <c r="J21" i="3"/>
  <c r="J16" i="3"/>
  <c r="J11" i="3"/>
  <c r="J26" i="3"/>
  <c r="G32" i="3" l="1"/>
  <c r="H32" i="3"/>
  <c r="N32" i="3"/>
  <c r="K32" i="3"/>
  <c r="J32" i="3"/>
  <c r="M32" i="3"/>
</calcChain>
</file>

<file path=xl/sharedStrings.xml><?xml version="1.0" encoding="utf-8"?>
<sst xmlns="http://schemas.openxmlformats.org/spreadsheetml/2006/main" count="64" uniqueCount="58">
  <si>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</si>
  <si>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</si>
  <si>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</si>
  <si>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</si>
  <si>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</si>
  <si>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</si>
  <si>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</si>
  <si>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</si>
  <si>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</si>
  <si>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</si>
  <si>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</si>
  <si>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</si>
  <si>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ИТОГО</t>
  </si>
  <si>
    <t>Гатчинский район</t>
  </si>
  <si>
    <t>Бокситогорский район</t>
  </si>
  <si>
    <t>Выборгский район</t>
  </si>
  <si>
    <t>Кингисеппский район</t>
  </si>
  <si>
    <t>Кировский район</t>
  </si>
  <si>
    <t>Тихвинский район</t>
  </si>
  <si>
    <t>дни</t>
  </si>
  <si>
    <t>люди</t>
  </si>
  <si>
    <t>человеко-дни</t>
  </si>
  <si>
    <t>ГМТО</t>
  </si>
  <si>
    <t>Итого</t>
  </si>
  <si>
    <t>Город Шлиссельбург</t>
  </si>
  <si>
    <t>Город Ивангород</t>
  </si>
  <si>
    <t>8</t>
  </si>
  <si>
    <t>9</t>
  </si>
  <si>
    <t>9.1</t>
  </si>
  <si>
    <t>10</t>
  </si>
  <si>
    <t>11</t>
  </si>
  <si>
    <t>12</t>
  </si>
  <si>
    <t>13</t>
  </si>
  <si>
    <t>14</t>
  </si>
  <si>
    <t>15</t>
  </si>
  <si>
    <t>7.1</t>
  </si>
  <si>
    <t>15.1</t>
  </si>
  <si>
    <t>15.2</t>
  </si>
  <si>
    <t>16</t>
  </si>
  <si>
    <t>18</t>
  </si>
  <si>
    <t>№</t>
  </si>
  <si>
    <t>пп</t>
  </si>
  <si>
    <t>2018 год, тыс. рублей</t>
  </si>
  <si>
    <t>2019 год, тыс. рублей</t>
  </si>
  <si>
    <t>Сланцевский район Новосельское с.п.</t>
  </si>
  <si>
    <t>Сланцевский район Старопольское с.п.</t>
  </si>
  <si>
    <t>Показатели ГМТО</t>
  </si>
  <si>
    <t>2020 год, тыс. рублей</t>
  </si>
  <si>
    <t>Стоимость 1 человеко-дня</t>
  </si>
  <si>
    <t>Волосовское г.п.</t>
  </si>
  <si>
    <t>Тихвинское г.п.</t>
  </si>
  <si>
    <t>2.1.</t>
  </si>
  <si>
    <t>17.1</t>
  </si>
  <si>
    <t>Общий объем субсидий МО</t>
  </si>
  <si>
    <t>стоимость 1 человеко-дня</t>
  </si>
  <si>
    <t>Приложение 59 к пояснительной записке 2018 года</t>
  </si>
  <si>
    <t>Муниципальное
образование</t>
  </si>
  <si>
    <t xml:space="preserve">Расчет субсидии бюджетам муниципальных образований Ленинградской области
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
на 2018 год и на плановый период 2019 и 2020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</si>
</sst>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/>
    <xf numFmtId="0" fontId="4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5" fontId="0" fillId="0" borderId="0" xfId="1" applyNumberFormat="1" applyFont="1"/>
    <xf numFmtId="2" fontId="0" fillId="0" borderId="0" xfId="0" applyNumberFormat="1"/>
    <xf numFmtId="0" fontId="0" fillId="0" borderId="0" xfId="0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view="pageBreakPreview" zoomScale="80" zoomScaleNormal="100" zoomScaleSheetLayoutView="80" workbookViewId="0">
      <selection activeCell="F10" sqref="F10"/>
    </sheetView>
  </sheetViews>
  <sheetFormatPr defaultRowHeight="15" x14ac:dyDescent="0.25"/>
  <cols>
    <col min="1" max="1" width="5.7109375" bestFit="1" customWidth="1"/>
    <col min="2" max="2" width="21.140625" customWidth="1"/>
    <col min="3" max="4" width="14.5703125" bestFit="1" customWidth="1"/>
    <col min="5" max="5" width="10.7109375" bestFit="1" customWidth="1"/>
    <col min="6" max="6" width="9.5703125" customWidth="1"/>
    <col min="7" max="7" width="11" customWidth="1"/>
    <col min="8" max="8" width="10.7109375" bestFit="1" customWidth="1"/>
    <col min="9" max="9" width="10" customWidth="1"/>
    <col min="10" max="10" width="13.140625" customWidth="1"/>
    <col min="11" max="11" width="10.7109375" bestFit="1" customWidth="1"/>
    <col min="12" max="12" width="9.42578125" customWidth="1"/>
    <col min="13" max="13" width="10.28515625" customWidth="1"/>
    <col min="14" max="14" width="10.7109375" bestFit="1" customWidth="1"/>
  </cols>
  <sheetData>
    <row r="1" spans="1:14" x14ac:dyDescent="0.25">
      <c r="N1" s="32" t="s">
        <v>55</v>
      </c>
    </row>
    <row r="2" spans="1:14" x14ac:dyDescent="0.25">
      <c r="A2" s="35" t="s">
        <v>57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32.2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46.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9" t="s">
        <v>40</v>
      </c>
      <c r="B6" s="33" t="s">
        <v>56</v>
      </c>
      <c r="C6" s="37" t="s">
        <v>46</v>
      </c>
      <c r="D6" s="37"/>
      <c r="E6" s="37"/>
      <c r="F6" s="38" t="s">
        <v>42</v>
      </c>
      <c r="G6" s="39"/>
      <c r="H6" s="40"/>
      <c r="I6" s="38" t="s">
        <v>43</v>
      </c>
      <c r="J6" s="39"/>
      <c r="K6" s="40"/>
      <c r="L6" s="38" t="s">
        <v>47</v>
      </c>
      <c r="M6" s="39"/>
      <c r="N6" s="40"/>
    </row>
    <row r="7" spans="1:14" ht="36" x14ac:dyDescent="0.25">
      <c r="A7" s="10" t="s">
        <v>41</v>
      </c>
      <c r="B7" s="34"/>
      <c r="C7" s="22" t="s">
        <v>19</v>
      </c>
      <c r="D7" s="22" t="s">
        <v>20</v>
      </c>
      <c r="E7" s="22" t="s">
        <v>21</v>
      </c>
      <c r="F7" s="23" t="s">
        <v>48</v>
      </c>
      <c r="G7" s="22" t="s">
        <v>22</v>
      </c>
      <c r="H7" s="26" t="s">
        <v>23</v>
      </c>
      <c r="I7" s="23" t="s">
        <v>48</v>
      </c>
      <c r="J7" s="22" t="s">
        <v>22</v>
      </c>
      <c r="K7" s="26" t="s">
        <v>23</v>
      </c>
      <c r="L7" s="23" t="s">
        <v>48</v>
      </c>
      <c r="M7" s="22" t="s">
        <v>22</v>
      </c>
      <c r="N7" s="26" t="s">
        <v>23</v>
      </c>
    </row>
    <row r="8" spans="1:14" s="4" customFormat="1" x14ac:dyDescent="0.25">
      <c r="A8" s="11">
        <v>1</v>
      </c>
      <c r="B8" s="12" t="s">
        <v>14</v>
      </c>
      <c r="C8" s="21">
        <v>24</v>
      </c>
      <c r="D8" s="21">
        <v>35</v>
      </c>
      <c r="E8" s="13">
        <f>C8*D8</f>
        <v>840</v>
      </c>
      <c r="F8" s="24">
        <f>4800000/10545</f>
        <v>455.19203413940255</v>
      </c>
      <c r="G8" s="14">
        <f>E8*B38</f>
        <v>382361.30867709813</v>
      </c>
      <c r="H8" s="27">
        <v>382500</v>
      </c>
      <c r="I8" s="24">
        <f>4800000/10545</f>
        <v>455.19203413940255</v>
      </c>
      <c r="J8" s="14">
        <f>E8*C38</f>
        <v>382361.30867709813</v>
      </c>
      <c r="K8" s="27">
        <v>382500</v>
      </c>
      <c r="L8" s="24">
        <f>4900000/10545</f>
        <v>464.67520151730679</v>
      </c>
      <c r="M8" s="14">
        <f>E8*D38</f>
        <v>390327.16927453771</v>
      </c>
      <c r="N8" s="27">
        <v>390500</v>
      </c>
    </row>
    <row r="9" spans="1:14" s="4" customFormat="1" x14ac:dyDescent="0.25">
      <c r="A9" s="15">
        <v>2</v>
      </c>
      <c r="B9" s="16" t="s">
        <v>0</v>
      </c>
      <c r="C9" s="20"/>
      <c r="D9" s="20"/>
      <c r="E9" s="17"/>
      <c r="F9" s="17"/>
      <c r="G9" s="18"/>
      <c r="H9" s="28"/>
      <c r="I9" s="17"/>
      <c r="J9" s="18"/>
      <c r="K9" s="28"/>
      <c r="L9" s="17"/>
      <c r="M9" s="18"/>
      <c r="N9" s="28"/>
    </row>
    <row r="10" spans="1:14" s="4" customFormat="1" x14ac:dyDescent="0.25">
      <c r="A10" s="2" t="s">
        <v>51</v>
      </c>
      <c r="B10" s="5" t="s">
        <v>49</v>
      </c>
      <c r="C10" s="6">
        <v>21</v>
      </c>
      <c r="D10" s="6">
        <v>20</v>
      </c>
      <c r="E10" s="5">
        <f t="shared" ref="E10:E31" si="0">C10*D10</f>
        <v>420</v>
      </c>
      <c r="F10" s="24">
        <f t="shared" ref="F10:F31" si="1">4800000/10545</f>
        <v>455.19203413940255</v>
      </c>
      <c r="G10" s="7">
        <f>E10*B38</f>
        <v>191180.65433854907</v>
      </c>
      <c r="H10" s="29">
        <v>191300</v>
      </c>
      <c r="I10" s="24">
        <f t="shared" ref="I10:I31" si="2">4800000/10545</f>
        <v>455.19203413940255</v>
      </c>
      <c r="J10" s="7">
        <f>E10*C38</f>
        <v>191180.65433854907</v>
      </c>
      <c r="K10" s="29">
        <v>191300</v>
      </c>
      <c r="L10" s="24">
        <f t="shared" ref="L10:L31" si="3">4900000/10545</f>
        <v>464.67520151730679</v>
      </c>
      <c r="M10" s="7">
        <f>E10*D38</f>
        <v>195163.58463726885</v>
      </c>
      <c r="N10" s="29">
        <v>195300</v>
      </c>
    </row>
    <row r="11" spans="1:14" s="4" customFormat="1" x14ac:dyDescent="0.25">
      <c r="A11" s="11">
        <v>3</v>
      </c>
      <c r="B11" s="12" t="s">
        <v>2</v>
      </c>
      <c r="C11" s="21">
        <v>21</v>
      </c>
      <c r="D11" s="21">
        <v>20</v>
      </c>
      <c r="E11" s="13">
        <f t="shared" si="0"/>
        <v>420</v>
      </c>
      <c r="F11" s="24">
        <f t="shared" si="1"/>
        <v>455.19203413940255</v>
      </c>
      <c r="G11" s="14">
        <f>E11*B38</f>
        <v>191180.65433854907</v>
      </c>
      <c r="H11" s="27">
        <v>191300</v>
      </c>
      <c r="I11" s="24">
        <f t="shared" si="2"/>
        <v>455.19203413940255</v>
      </c>
      <c r="J11" s="14">
        <f>E11*C38</f>
        <v>191180.65433854907</v>
      </c>
      <c r="K11" s="27">
        <v>191300</v>
      </c>
      <c r="L11" s="24">
        <f t="shared" si="3"/>
        <v>464.67520151730679</v>
      </c>
      <c r="M11" s="14">
        <f>E11*D38</f>
        <v>195163.58463726885</v>
      </c>
      <c r="N11" s="27">
        <v>195300</v>
      </c>
    </row>
    <row r="12" spans="1:14" s="4" customFormat="1" x14ac:dyDescent="0.25">
      <c r="A12" s="2">
        <v>4</v>
      </c>
      <c r="B12" s="5" t="s">
        <v>1</v>
      </c>
      <c r="C12" s="6">
        <v>21</v>
      </c>
      <c r="D12" s="6">
        <v>20</v>
      </c>
      <c r="E12" s="5">
        <f t="shared" si="0"/>
        <v>420</v>
      </c>
      <c r="F12" s="24">
        <f t="shared" si="1"/>
        <v>455.19203413940255</v>
      </c>
      <c r="G12" s="7">
        <f>E12*B38</f>
        <v>191180.65433854907</v>
      </c>
      <c r="H12" s="29">
        <v>191300</v>
      </c>
      <c r="I12" s="24">
        <f t="shared" si="2"/>
        <v>455.19203413940255</v>
      </c>
      <c r="J12" s="7">
        <f>E12*C38</f>
        <v>191180.65433854907</v>
      </c>
      <c r="K12" s="29">
        <v>191300</v>
      </c>
      <c r="L12" s="24">
        <f t="shared" si="3"/>
        <v>464.67520151730679</v>
      </c>
      <c r="M12" s="7">
        <f>E12*D38</f>
        <v>195163.58463726885</v>
      </c>
      <c r="N12" s="29">
        <v>195300</v>
      </c>
    </row>
    <row r="13" spans="1:14" s="4" customFormat="1" x14ac:dyDescent="0.25">
      <c r="A13" s="11">
        <v>5</v>
      </c>
      <c r="B13" s="12" t="s">
        <v>15</v>
      </c>
      <c r="C13" s="21">
        <v>21</v>
      </c>
      <c r="D13" s="21">
        <v>50</v>
      </c>
      <c r="E13" s="13">
        <f t="shared" si="0"/>
        <v>1050</v>
      </c>
      <c r="F13" s="24">
        <f t="shared" si="1"/>
        <v>455.19203413940255</v>
      </c>
      <c r="G13" s="14">
        <f>E13*B38</f>
        <v>477951.63584637269</v>
      </c>
      <c r="H13" s="27">
        <v>478200</v>
      </c>
      <c r="I13" s="24">
        <f t="shared" si="2"/>
        <v>455.19203413940255</v>
      </c>
      <c r="J13" s="14">
        <f>E13*C38</f>
        <v>477951.63584637269</v>
      </c>
      <c r="K13" s="27">
        <v>478200</v>
      </c>
      <c r="L13" s="24">
        <f t="shared" si="3"/>
        <v>464.67520151730679</v>
      </c>
      <c r="M13" s="14">
        <f>E13*D38</f>
        <v>487908.96159317211</v>
      </c>
      <c r="N13" s="27">
        <v>488200</v>
      </c>
    </row>
    <row r="14" spans="1:14" s="4" customFormat="1" x14ac:dyDescent="0.25">
      <c r="A14" s="2">
        <v>6</v>
      </c>
      <c r="B14" s="3" t="s">
        <v>13</v>
      </c>
      <c r="C14" s="6">
        <v>21</v>
      </c>
      <c r="D14" s="6">
        <v>50</v>
      </c>
      <c r="E14" s="5">
        <f t="shared" si="0"/>
        <v>1050</v>
      </c>
      <c r="F14" s="24">
        <f t="shared" si="1"/>
        <v>455.19203413940255</v>
      </c>
      <c r="G14" s="7">
        <f>E14*B38</f>
        <v>477951.63584637269</v>
      </c>
      <c r="H14" s="29">
        <v>478200</v>
      </c>
      <c r="I14" s="24">
        <f t="shared" si="2"/>
        <v>455.19203413940255</v>
      </c>
      <c r="J14" s="7">
        <f>E14*C38</f>
        <v>477951.63584637269</v>
      </c>
      <c r="K14" s="29">
        <v>478200</v>
      </c>
      <c r="L14" s="24">
        <f t="shared" si="3"/>
        <v>464.67520151730679</v>
      </c>
      <c r="M14" s="7">
        <f>E14*D38</f>
        <v>487908.96159317211</v>
      </c>
      <c r="N14" s="29">
        <v>488200</v>
      </c>
    </row>
    <row r="15" spans="1:14" s="4" customFormat="1" x14ac:dyDescent="0.25">
      <c r="A15" s="15">
        <v>7</v>
      </c>
      <c r="B15" s="16" t="s">
        <v>16</v>
      </c>
      <c r="C15" s="17"/>
      <c r="D15" s="17"/>
      <c r="E15" s="17"/>
      <c r="F15" s="17"/>
      <c r="G15" s="18"/>
      <c r="H15" s="28"/>
      <c r="I15" s="17"/>
      <c r="J15" s="19"/>
      <c r="K15" s="28"/>
      <c r="L15" s="17"/>
      <c r="M15" s="19"/>
      <c r="N15" s="28"/>
    </row>
    <row r="16" spans="1:14" s="4" customFormat="1" x14ac:dyDescent="0.25">
      <c r="A16" s="11" t="s">
        <v>35</v>
      </c>
      <c r="B16" s="12" t="s">
        <v>25</v>
      </c>
      <c r="C16" s="21">
        <v>20</v>
      </c>
      <c r="D16" s="21">
        <v>20</v>
      </c>
      <c r="E16" s="13">
        <f>C16*D16</f>
        <v>400</v>
      </c>
      <c r="F16" s="24">
        <f t="shared" si="1"/>
        <v>455.19203413940255</v>
      </c>
      <c r="G16" s="14">
        <f>E16*B38</f>
        <v>182076.81365576101</v>
      </c>
      <c r="H16" s="27">
        <v>182100</v>
      </c>
      <c r="I16" s="24">
        <f t="shared" si="2"/>
        <v>455.19203413940255</v>
      </c>
      <c r="J16" s="14">
        <f>E16*C38</f>
        <v>182076.81365576101</v>
      </c>
      <c r="K16" s="27">
        <v>182100</v>
      </c>
      <c r="L16" s="24">
        <f t="shared" si="3"/>
        <v>464.67520151730679</v>
      </c>
      <c r="M16" s="14">
        <f>E16*D38</f>
        <v>185870.08060692271</v>
      </c>
      <c r="N16" s="27">
        <v>185900</v>
      </c>
    </row>
    <row r="17" spans="1:14" s="4" customFormat="1" x14ac:dyDescent="0.25">
      <c r="A17" s="2" t="s">
        <v>26</v>
      </c>
      <c r="B17" s="5" t="s">
        <v>3</v>
      </c>
      <c r="C17" s="6">
        <v>21</v>
      </c>
      <c r="D17" s="6">
        <v>20</v>
      </c>
      <c r="E17" s="5">
        <f t="shared" si="0"/>
        <v>420</v>
      </c>
      <c r="F17" s="24">
        <f t="shared" si="1"/>
        <v>455.19203413940255</v>
      </c>
      <c r="G17" s="7">
        <f>E17*B38</f>
        <v>191180.65433854907</v>
      </c>
      <c r="H17" s="29">
        <v>191300</v>
      </c>
      <c r="I17" s="24">
        <f t="shared" si="2"/>
        <v>455.19203413940255</v>
      </c>
      <c r="J17" s="7">
        <f>E17*C38</f>
        <v>191180.65433854907</v>
      </c>
      <c r="K17" s="29">
        <v>191300</v>
      </c>
      <c r="L17" s="24">
        <f t="shared" si="3"/>
        <v>464.67520151730679</v>
      </c>
      <c r="M17" s="7">
        <f>E17*D38</f>
        <v>195163.58463726885</v>
      </c>
      <c r="N17" s="29">
        <v>195300</v>
      </c>
    </row>
    <row r="18" spans="1:14" s="4" customFormat="1" x14ac:dyDescent="0.25">
      <c r="A18" s="15" t="s">
        <v>27</v>
      </c>
      <c r="B18" s="16" t="s">
        <v>17</v>
      </c>
      <c r="C18" s="17"/>
      <c r="D18" s="17"/>
      <c r="E18" s="17"/>
      <c r="F18" s="17"/>
      <c r="G18" s="18"/>
      <c r="H18" s="28"/>
      <c r="I18" s="17"/>
      <c r="J18" s="19"/>
      <c r="K18" s="28"/>
      <c r="L18" s="17"/>
      <c r="M18" s="19"/>
      <c r="N18" s="28"/>
    </row>
    <row r="19" spans="1:14" s="4" customFormat="1" x14ac:dyDescent="0.25">
      <c r="A19" s="2" t="s">
        <v>28</v>
      </c>
      <c r="B19" s="3" t="s">
        <v>24</v>
      </c>
      <c r="C19" s="6">
        <v>21</v>
      </c>
      <c r="D19" s="6">
        <v>20</v>
      </c>
      <c r="E19" s="5">
        <f>C19*D19</f>
        <v>420</v>
      </c>
      <c r="F19" s="24">
        <f t="shared" si="1"/>
        <v>455.19203413940255</v>
      </c>
      <c r="G19" s="7">
        <f>E19*B38</f>
        <v>191180.65433854907</v>
      </c>
      <c r="H19" s="29">
        <v>191300</v>
      </c>
      <c r="I19" s="24">
        <f t="shared" si="2"/>
        <v>455.19203413940255</v>
      </c>
      <c r="J19" s="7">
        <f>E19*C38</f>
        <v>191180.65433854907</v>
      </c>
      <c r="K19" s="29">
        <v>191300</v>
      </c>
      <c r="L19" s="24">
        <f t="shared" si="3"/>
        <v>464.67520151730679</v>
      </c>
      <c r="M19" s="7">
        <f>E19*D38</f>
        <v>195163.58463726885</v>
      </c>
      <c r="N19" s="29">
        <v>195300</v>
      </c>
    </row>
    <row r="20" spans="1:14" s="4" customFormat="1" x14ac:dyDescent="0.25">
      <c r="A20" s="11" t="s">
        <v>29</v>
      </c>
      <c r="B20" s="13" t="s">
        <v>4</v>
      </c>
      <c r="C20" s="21">
        <v>21</v>
      </c>
      <c r="D20" s="21">
        <v>20</v>
      </c>
      <c r="E20" s="13">
        <f t="shared" si="0"/>
        <v>420</v>
      </c>
      <c r="F20" s="24">
        <f t="shared" si="1"/>
        <v>455.19203413940255</v>
      </c>
      <c r="G20" s="14">
        <f>E20*B38</f>
        <v>191180.65433854907</v>
      </c>
      <c r="H20" s="27">
        <v>191300</v>
      </c>
      <c r="I20" s="24">
        <f t="shared" si="2"/>
        <v>455.19203413940255</v>
      </c>
      <c r="J20" s="14">
        <f>E20*C38</f>
        <v>191180.65433854907</v>
      </c>
      <c r="K20" s="27">
        <v>191300</v>
      </c>
      <c r="L20" s="24">
        <f t="shared" si="3"/>
        <v>464.67520151730679</v>
      </c>
      <c r="M20" s="14">
        <f>E20*D38</f>
        <v>195163.58463726885</v>
      </c>
      <c r="N20" s="27">
        <v>195300</v>
      </c>
    </row>
    <row r="21" spans="1:14" s="4" customFormat="1" x14ac:dyDescent="0.25">
      <c r="A21" s="2" t="s">
        <v>30</v>
      </c>
      <c r="B21" s="5" t="s">
        <v>5</v>
      </c>
      <c r="C21" s="6">
        <v>21</v>
      </c>
      <c r="D21" s="6">
        <v>20</v>
      </c>
      <c r="E21" s="5">
        <f t="shared" si="0"/>
        <v>420</v>
      </c>
      <c r="F21" s="24">
        <f t="shared" si="1"/>
        <v>455.19203413940255</v>
      </c>
      <c r="G21" s="7">
        <f>E21*B38</f>
        <v>191180.65433854907</v>
      </c>
      <c r="H21" s="27">
        <v>191300</v>
      </c>
      <c r="I21" s="24">
        <f t="shared" si="2"/>
        <v>455.19203413940255</v>
      </c>
      <c r="J21" s="7">
        <f>E21*C38</f>
        <v>191180.65433854907</v>
      </c>
      <c r="K21" s="27">
        <v>191300</v>
      </c>
      <c r="L21" s="24">
        <f t="shared" si="3"/>
        <v>464.67520151730679</v>
      </c>
      <c r="M21" s="7">
        <f>E21*D38</f>
        <v>195163.58463726885</v>
      </c>
      <c r="N21" s="29">
        <v>195300</v>
      </c>
    </row>
    <row r="22" spans="1:14" s="4" customFormat="1" x14ac:dyDescent="0.25">
      <c r="A22" s="11" t="s">
        <v>31</v>
      </c>
      <c r="B22" s="13" t="s">
        <v>6</v>
      </c>
      <c r="C22" s="21">
        <v>21</v>
      </c>
      <c r="D22" s="21">
        <v>40</v>
      </c>
      <c r="E22" s="13">
        <f t="shared" si="0"/>
        <v>840</v>
      </c>
      <c r="F22" s="24">
        <f t="shared" si="1"/>
        <v>455.19203413940255</v>
      </c>
      <c r="G22" s="14">
        <f>E22*B38</f>
        <v>382361.30867709813</v>
      </c>
      <c r="H22" s="27">
        <v>382500</v>
      </c>
      <c r="I22" s="24">
        <f t="shared" si="2"/>
        <v>455.19203413940255</v>
      </c>
      <c r="J22" s="14">
        <f>E22*C38</f>
        <v>382361.30867709813</v>
      </c>
      <c r="K22" s="27">
        <v>382500</v>
      </c>
      <c r="L22" s="24">
        <f t="shared" si="3"/>
        <v>464.67520151730679</v>
      </c>
      <c r="M22" s="14">
        <f>E22*D38</f>
        <v>390327.16927453771</v>
      </c>
      <c r="N22" s="27">
        <v>390500</v>
      </c>
    </row>
    <row r="23" spans="1:14" s="4" customFormat="1" x14ac:dyDescent="0.25">
      <c r="A23" s="2" t="s">
        <v>32</v>
      </c>
      <c r="B23" s="5" t="s">
        <v>7</v>
      </c>
      <c r="C23" s="6">
        <v>21</v>
      </c>
      <c r="D23" s="6">
        <v>20</v>
      </c>
      <c r="E23" s="5">
        <f t="shared" si="0"/>
        <v>420</v>
      </c>
      <c r="F23" s="24">
        <f t="shared" si="1"/>
        <v>455.19203413940255</v>
      </c>
      <c r="G23" s="7">
        <f>E23*B38</f>
        <v>191180.65433854907</v>
      </c>
      <c r="H23" s="29">
        <v>191300</v>
      </c>
      <c r="I23" s="24">
        <f t="shared" si="2"/>
        <v>455.19203413940255</v>
      </c>
      <c r="J23" s="7">
        <f>E23*C38</f>
        <v>191180.65433854907</v>
      </c>
      <c r="K23" s="29">
        <v>191300</v>
      </c>
      <c r="L23" s="24">
        <f t="shared" si="3"/>
        <v>464.67520151730679</v>
      </c>
      <c r="M23" s="7">
        <f>E23*D38</f>
        <v>195163.58463726885</v>
      </c>
      <c r="N23" s="29">
        <v>195300</v>
      </c>
    </row>
    <row r="24" spans="1:14" s="4" customFormat="1" x14ac:dyDescent="0.25">
      <c r="A24" s="11" t="s">
        <v>33</v>
      </c>
      <c r="B24" s="13" t="s">
        <v>8</v>
      </c>
      <c r="C24" s="21">
        <v>21</v>
      </c>
      <c r="D24" s="21">
        <v>20</v>
      </c>
      <c r="E24" s="13">
        <f t="shared" si="0"/>
        <v>420</v>
      </c>
      <c r="F24" s="24">
        <f t="shared" si="1"/>
        <v>455.19203413940255</v>
      </c>
      <c r="G24" s="14">
        <f>E24*B38</f>
        <v>191180.65433854907</v>
      </c>
      <c r="H24" s="27">
        <v>191300</v>
      </c>
      <c r="I24" s="24">
        <f t="shared" si="2"/>
        <v>455.19203413940255</v>
      </c>
      <c r="J24" s="14">
        <f>E24*C38</f>
        <v>191180.65433854907</v>
      </c>
      <c r="K24" s="27">
        <v>191300</v>
      </c>
      <c r="L24" s="24">
        <f t="shared" si="3"/>
        <v>464.67520151730679</v>
      </c>
      <c r="M24" s="14">
        <f>E24*D38</f>
        <v>195163.58463726885</v>
      </c>
      <c r="N24" s="27">
        <v>195300</v>
      </c>
    </row>
    <row r="25" spans="1:14" s="4" customFormat="1" x14ac:dyDescent="0.25">
      <c r="A25" s="15" t="s">
        <v>34</v>
      </c>
      <c r="B25" s="16" t="s">
        <v>9</v>
      </c>
      <c r="C25" s="20"/>
      <c r="D25" s="20"/>
      <c r="E25" s="17"/>
      <c r="F25" s="17"/>
      <c r="G25" s="18"/>
      <c r="H25" s="28"/>
      <c r="I25" s="17"/>
      <c r="J25" s="18"/>
      <c r="K25" s="28"/>
      <c r="L25" s="17"/>
      <c r="M25" s="18"/>
      <c r="N25" s="28"/>
    </row>
    <row r="26" spans="1:14" s="4" customFormat="1" ht="24.75" x14ac:dyDescent="0.25">
      <c r="A26" s="2" t="s">
        <v>36</v>
      </c>
      <c r="B26" s="3" t="s">
        <v>44</v>
      </c>
      <c r="C26" s="6">
        <v>20</v>
      </c>
      <c r="D26" s="6">
        <v>20</v>
      </c>
      <c r="E26" s="5">
        <f t="shared" si="0"/>
        <v>400</v>
      </c>
      <c r="F26" s="24">
        <f t="shared" si="1"/>
        <v>455.19203413940255</v>
      </c>
      <c r="G26" s="7">
        <f>E26*B38</f>
        <v>182076.81365576101</v>
      </c>
      <c r="H26" s="29">
        <v>182100</v>
      </c>
      <c r="I26" s="24">
        <f t="shared" si="2"/>
        <v>455.19203413940255</v>
      </c>
      <c r="J26" s="7">
        <f>E26*C38</f>
        <v>182076.81365576101</v>
      </c>
      <c r="K26" s="29">
        <v>182100</v>
      </c>
      <c r="L26" s="24">
        <f t="shared" si="3"/>
        <v>464.67520151730679</v>
      </c>
      <c r="M26" s="7">
        <f>E26*D38</f>
        <v>185870.08060692271</v>
      </c>
      <c r="N26" s="29">
        <v>185900</v>
      </c>
    </row>
    <row r="27" spans="1:14" s="4" customFormat="1" ht="24.75" x14ac:dyDescent="0.25">
      <c r="A27" s="11" t="s">
        <v>37</v>
      </c>
      <c r="B27" s="12" t="s">
        <v>45</v>
      </c>
      <c r="C27" s="21">
        <v>10</v>
      </c>
      <c r="D27" s="21">
        <v>10</v>
      </c>
      <c r="E27" s="13">
        <f t="shared" si="0"/>
        <v>100</v>
      </c>
      <c r="F27" s="24">
        <f t="shared" si="1"/>
        <v>455.19203413940255</v>
      </c>
      <c r="G27" s="14">
        <f>E27*B38</f>
        <v>45519.203413940253</v>
      </c>
      <c r="H27" s="27">
        <v>45500</v>
      </c>
      <c r="I27" s="24">
        <f t="shared" si="2"/>
        <v>455.19203413940255</v>
      </c>
      <c r="J27" s="14">
        <f>E27*C38</f>
        <v>45519.203413940253</v>
      </c>
      <c r="K27" s="27">
        <v>45500</v>
      </c>
      <c r="L27" s="24">
        <f t="shared" si="3"/>
        <v>464.67520151730679</v>
      </c>
      <c r="M27" s="14">
        <f>E27*D38</f>
        <v>46467.520151730678</v>
      </c>
      <c r="N27" s="27">
        <v>46500</v>
      </c>
    </row>
    <row r="28" spans="1:14" s="4" customFormat="1" ht="24.75" x14ac:dyDescent="0.25">
      <c r="A28" s="2" t="s">
        <v>38</v>
      </c>
      <c r="B28" s="3" t="s">
        <v>10</v>
      </c>
      <c r="C28" s="6">
        <v>23</v>
      </c>
      <c r="D28" s="6">
        <v>55</v>
      </c>
      <c r="E28" s="5">
        <f t="shared" si="0"/>
        <v>1265</v>
      </c>
      <c r="F28" s="24">
        <f t="shared" si="1"/>
        <v>455.19203413940255</v>
      </c>
      <c r="G28" s="7">
        <f>E28*B38</f>
        <v>575817.92318634421</v>
      </c>
      <c r="H28" s="29">
        <v>573800</v>
      </c>
      <c r="I28" s="24">
        <f t="shared" si="2"/>
        <v>455.19203413940255</v>
      </c>
      <c r="J28" s="7">
        <f>E28*C38</f>
        <v>575817.92318634421</v>
      </c>
      <c r="K28" s="29">
        <v>573800</v>
      </c>
      <c r="L28" s="24">
        <f t="shared" si="3"/>
        <v>464.67520151730679</v>
      </c>
      <c r="M28" s="7">
        <f>E28*D38</f>
        <v>587814.1299193931</v>
      </c>
      <c r="N28" s="29">
        <v>585400</v>
      </c>
    </row>
    <row r="29" spans="1:14" s="4" customFormat="1" x14ac:dyDescent="0.25">
      <c r="A29" s="15">
        <v>17</v>
      </c>
      <c r="B29" s="16" t="s">
        <v>18</v>
      </c>
      <c r="C29" s="20"/>
      <c r="D29" s="20"/>
      <c r="E29" s="17"/>
      <c r="F29" s="17"/>
      <c r="G29" s="18"/>
      <c r="H29" s="28"/>
      <c r="I29" s="17"/>
      <c r="J29" s="18"/>
      <c r="K29" s="28"/>
      <c r="L29" s="17"/>
      <c r="M29" s="18"/>
      <c r="N29" s="28"/>
    </row>
    <row r="30" spans="1:14" s="4" customFormat="1" x14ac:dyDescent="0.25">
      <c r="A30" s="25" t="s">
        <v>52</v>
      </c>
      <c r="B30" s="12" t="s">
        <v>50</v>
      </c>
      <c r="C30" s="21">
        <v>20</v>
      </c>
      <c r="D30" s="21">
        <v>20</v>
      </c>
      <c r="E30" s="13">
        <f t="shared" si="0"/>
        <v>400</v>
      </c>
      <c r="F30" s="24">
        <f t="shared" si="1"/>
        <v>455.19203413940255</v>
      </c>
      <c r="G30" s="14">
        <f>E30*B38</f>
        <v>182076.81365576101</v>
      </c>
      <c r="H30" s="27">
        <v>182100</v>
      </c>
      <c r="I30" s="24">
        <f t="shared" si="2"/>
        <v>455.19203413940255</v>
      </c>
      <c r="J30" s="14">
        <f>E30*C38</f>
        <v>182076.81365576101</v>
      </c>
      <c r="K30" s="27">
        <v>182100</v>
      </c>
      <c r="L30" s="24">
        <f t="shared" si="3"/>
        <v>464.67520151730679</v>
      </c>
      <c r="M30" s="14">
        <f>E30*D38</f>
        <v>185870.08060692271</v>
      </c>
      <c r="N30" s="27">
        <v>185900</v>
      </c>
    </row>
    <row r="31" spans="1:14" s="4" customFormat="1" x14ac:dyDescent="0.25">
      <c r="A31" s="2" t="s">
        <v>39</v>
      </c>
      <c r="B31" s="3" t="s">
        <v>11</v>
      </c>
      <c r="C31" s="6">
        <v>21</v>
      </c>
      <c r="D31" s="6">
        <v>20</v>
      </c>
      <c r="E31" s="5">
        <f t="shared" si="0"/>
        <v>420</v>
      </c>
      <c r="F31" s="24">
        <f t="shared" si="1"/>
        <v>455.19203413940255</v>
      </c>
      <c r="G31" s="7">
        <f>E31*B38</f>
        <v>191180.65433854907</v>
      </c>
      <c r="H31" s="29">
        <v>191300</v>
      </c>
      <c r="I31" s="24">
        <f t="shared" si="2"/>
        <v>455.19203413940255</v>
      </c>
      <c r="J31" s="7">
        <f>E31*C38</f>
        <v>191180.65433854907</v>
      </c>
      <c r="K31" s="29">
        <v>191300</v>
      </c>
      <c r="L31" s="24">
        <f t="shared" si="3"/>
        <v>464.67520151730679</v>
      </c>
      <c r="M31" s="7">
        <f>E31*D38</f>
        <v>195163.58463726885</v>
      </c>
      <c r="N31" s="29">
        <v>195300</v>
      </c>
    </row>
    <row r="32" spans="1:14" s="4" customFormat="1" x14ac:dyDescent="0.25">
      <c r="A32" s="5"/>
      <c r="B32" s="1" t="s">
        <v>12</v>
      </c>
      <c r="C32" s="5"/>
      <c r="D32" s="5">
        <f>SUM(D8:D31)</f>
        <v>500</v>
      </c>
      <c r="E32" s="5">
        <f>SUM(E8:E31)</f>
        <v>10545</v>
      </c>
      <c r="F32" s="5"/>
      <c r="G32" s="7">
        <f>SUM(G8:G31)</f>
        <v>4799999.9999999991</v>
      </c>
      <c r="H32" s="29">
        <f>SUM(H8:H31)</f>
        <v>4800000</v>
      </c>
      <c r="I32" s="8"/>
      <c r="J32" s="7">
        <f>SUM(J8:J31)</f>
        <v>4799999.9999999991</v>
      </c>
      <c r="K32" s="29">
        <f>SUM(K8:K31)</f>
        <v>4800000</v>
      </c>
      <c r="L32" s="8"/>
      <c r="M32" s="7">
        <f>SUM(M8:M31)</f>
        <v>4900000</v>
      </c>
      <c r="N32" s="29">
        <f>SUM(N8:N31)</f>
        <v>4900000</v>
      </c>
    </row>
    <row r="33" spans="2:4" ht="15" hidden="1" customHeight="1" x14ac:dyDescent="0.25">
      <c r="B33" t="s">
        <v>53</v>
      </c>
    </row>
    <row r="34" spans="2:4" ht="17.25" hidden="1" customHeight="1" x14ac:dyDescent="0.25">
      <c r="B34">
        <v>2018</v>
      </c>
      <c r="C34">
        <v>2019</v>
      </c>
      <c r="D34">
        <v>2020</v>
      </c>
    </row>
    <row r="35" spans="2:4" ht="16.5" hidden="1" customHeight="1" x14ac:dyDescent="0.25">
      <c r="B35" s="30">
        <v>4800000</v>
      </c>
      <c r="C35" s="30">
        <v>4800000</v>
      </c>
      <c r="D35" s="30">
        <v>4900000</v>
      </c>
    </row>
    <row r="36" spans="2:4" ht="19.5" hidden="1" customHeight="1" x14ac:dyDescent="0.25">
      <c r="B36" t="s">
        <v>54</v>
      </c>
    </row>
    <row r="37" spans="2:4" ht="19.5" hidden="1" customHeight="1" x14ac:dyDescent="0.25">
      <c r="B37">
        <v>2018</v>
      </c>
      <c r="C37">
        <v>2019</v>
      </c>
      <c r="D37">
        <v>2020</v>
      </c>
    </row>
    <row r="38" spans="2:4" ht="24.75" hidden="1" customHeight="1" x14ac:dyDescent="0.25">
      <c r="B38" s="31">
        <f>B35/E32</f>
        <v>455.19203413940255</v>
      </c>
      <c r="C38" s="31">
        <f>C35/E32</f>
        <v>455.19203413940255</v>
      </c>
      <c r="D38" s="31">
        <f>D35/E32</f>
        <v>464.67520151730679</v>
      </c>
    </row>
  </sheetData>
  <mergeCells count="7">
    <mergeCell ref="B6:B7"/>
    <mergeCell ref="A2:N4"/>
    <mergeCell ref="G5:N5"/>
    <mergeCell ref="C6:E6"/>
    <mergeCell ref="F6:H6"/>
    <mergeCell ref="L6:N6"/>
    <mergeCell ref="I6:K6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Рыженкова Елена Николаевна</cp:lastModifiedBy>
  <cp:lastPrinted>2017-10-16T11:02:14Z</cp:lastPrinted>
  <dcterms:created xsi:type="dcterms:W3CDTF">2015-12-02T09:36:46Z</dcterms:created>
  <dcterms:modified xsi:type="dcterms:W3CDTF">2017-10-16T11:02:17Z</dcterms:modified>
</cp:coreProperties>
</file>