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885"/>
  </bookViews>
  <sheets>
    <sheet name="ЛОГКУ" sheetId="1" r:id="rId1"/>
  </sheets>
  <definedNames>
    <definedName name="_xlnm._FilterDatabase" localSheetId="0" hidden="1">ЛОГКУ!$A$1:$L$294</definedName>
    <definedName name="_xlnm.Print_Titles" localSheetId="0">ЛОГКУ!$1:$1</definedName>
  </definedNames>
  <calcPr calcId="145621"/>
</workbook>
</file>

<file path=xl/calcChain.xml><?xml version="1.0" encoding="utf-8"?>
<calcChain xmlns="http://schemas.openxmlformats.org/spreadsheetml/2006/main">
  <c r="G290" i="1" l="1"/>
  <c r="H290" i="1" s="1"/>
  <c r="J290" i="1" s="1"/>
  <c r="G288" i="1"/>
  <c r="H288" i="1" s="1"/>
  <c r="G287" i="1"/>
  <c r="H287" i="1" s="1"/>
  <c r="G286" i="1"/>
  <c r="H286" i="1" s="1"/>
  <c r="G285" i="1"/>
  <c r="H285" i="1" s="1"/>
  <c r="G284" i="1"/>
  <c r="H284" i="1" s="1"/>
  <c r="G281" i="1"/>
  <c r="H281" i="1" s="1"/>
  <c r="G280" i="1"/>
  <c r="H280" i="1" s="1"/>
  <c r="G277" i="1"/>
  <c r="H277" i="1" s="1"/>
  <c r="L277" i="1" s="1"/>
  <c r="G276" i="1"/>
  <c r="H276" i="1" s="1"/>
  <c r="L276" i="1" s="1"/>
  <c r="G274" i="1"/>
  <c r="H274" i="1" s="1"/>
  <c r="L274" i="1" s="1"/>
  <c r="G273" i="1"/>
  <c r="H273" i="1" s="1"/>
  <c r="L273" i="1" s="1"/>
  <c r="G272" i="1"/>
  <c r="H272" i="1" s="1"/>
  <c r="L272" i="1" s="1"/>
  <c r="G271" i="1"/>
  <c r="H271" i="1" s="1"/>
  <c r="L271" i="1" s="1"/>
  <c r="G268" i="1"/>
  <c r="H268" i="1" s="1"/>
  <c r="L268" i="1" s="1"/>
  <c r="G266" i="1"/>
  <c r="H266" i="1" s="1"/>
  <c r="L266" i="1" s="1"/>
  <c r="G265" i="1"/>
  <c r="H265" i="1" s="1"/>
  <c r="L265" i="1" s="1"/>
  <c r="G264" i="1"/>
  <c r="H264" i="1" s="1"/>
  <c r="L264" i="1" s="1"/>
  <c r="G263" i="1"/>
  <c r="H263" i="1" s="1"/>
  <c r="L263" i="1" s="1"/>
  <c r="G260" i="1"/>
  <c r="H260" i="1" s="1"/>
  <c r="L260" i="1" s="1"/>
  <c r="G258" i="1"/>
  <c r="H258" i="1" s="1"/>
  <c r="L258" i="1" s="1"/>
  <c r="G257" i="1"/>
  <c r="H257" i="1" s="1"/>
  <c r="L257" i="1" s="1"/>
  <c r="G256" i="1"/>
  <c r="H256" i="1" s="1"/>
  <c r="L256" i="1" s="1"/>
  <c r="G255" i="1"/>
  <c r="H255" i="1" s="1"/>
  <c r="L255" i="1" s="1"/>
  <c r="G254" i="1"/>
  <c r="H254" i="1" s="1"/>
  <c r="L254" i="1" s="1"/>
  <c r="G253" i="1"/>
  <c r="H253" i="1" s="1"/>
  <c r="L253" i="1" s="1"/>
  <c r="G252" i="1"/>
  <c r="H252" i="1" s="1"/>
  <c r="L252" i="1" s="1"/>
  <c r="G249" i="1"/>
  <c r="G248" i="1"/>
  <c r="H248" i="1" s="1"/>
  <c r="L248" i="1" s="1"/>
  <c r="G246" i="1"/>
  <c r="H246" i="1" s="1"/>
  <c r="L246" i="1" s="1"/>
  <c r="G245" i="1"/>
  <c r="H245" i="1" s="1"/>
  <c r="L245" i="1" s="1"/>
  <c r="G244" i="1"/>
  <c r="H244" i="1" s="1"/>
  <c r="L244" i="1" s="1"/>
  <c r="G243" i="1"/>
  <c r="H243" i="1" s="1"/>
  <c r="L243" i="1" s="1"/>
  <c r="G242" i="1"/>
  <c r="H242" i="1" s="1"/>
  <c r="L242" i="1" s="1"/>
  <c r="G241" i="1"/>
  <c r="H241" i="1" s="1"/>
  <c r="L241" i="1" s="1"/>
  <c r="G240" i="1"/>
  <c r="H240" i="1" s="1"/>
  <c r="L240" i="1" s="1"/>
  <c r="G239" i="1"/>
  <c r="H239" i="1" s="1"/>
  <c r="L239" i="1" s="1"/>
  <c r="G238" i="1"/>
  <c r="H238" i="1" s="1"/>
  <c r="L238" i="1" s="1"/>
  <c r="G237" i="1"/>
  <c r="H237" i="1" s="1"/>
  <c r="L237" i="1" s="1"/>
  <c r="G236" i="1"/>
  <c r="H236" i="1" s="1"/>
  <c r="L236" i="1" s="1"/>
  <c r="G235" i="1"/>
  <c r="H235" i="1" s="1"/>
  <c r="L235" i="1" s="1"/>
  <c r="G234" i="1"/>
  <c r="H234" i="1" s="1"/>
  <c r="L234" i="1" s="1"/>
  <c r="G233" i="1"/>
  <c r="H233" i="1" s="1"/>
  <c r="L233" i="1" s="1"/>
  <c r="G230" i="1"/>
  <c r="H230" i="1" s="1"/>
  <c r="L230" i="1" s="1"/>
  <c r="G229" i="1"/>
  <c r="H229" i="1" s="1"/>
  <c r="L229" i="1" s="1"/>
  <c r="G227" i="1"/>
  <c r="H227" i="1" s="1"/>
  <c r="L227" i="1" s="1"/>
  <c r="G226" i="1"/>
  <c r="H226" i="1" s="1"/>
  <c r="L226" i="1" s="1"/>
  <c r="G225" i="1"/>
  <c r="H225" i="1" s="1"/>
  <c r="L225" i="1" s="1"/>
  <c r="G224" i="1"/>
  <c r="H224" i="1" s="1"/>
  <c r="L224" i="1" s="1"/>
  <c r="G223" i="1"/>
  <c r="H223" i="1" s="1"/>
  <c r="L223" i="1" s="1"/>
  <c r="G222" i="1"/>
  <c r="H222" i="1" s="1"/>
  <c r="L222" i="1" s="1"/>
  <c r="G221" i="1"/>
  <c r="H221" i="1" s="1"/>
  <c r="L221" i="1" s="1"/>
  <c r="G220" i="1"/>
  <c r="H220" i="1" s="1"/>
  <c r="L220" i="1" s="1"/>
  <c r="G219" i="1"/>
  <c r="H219" i="1" s="1"/>
  <c r="L219" i="1" s="1"/>
  <c r="G218" i="1"/>
  <c r="H218" i="1" s="1"/>
  <c r="L218" i="1" s="1"/>
  <c r="G217" i="1"/>
  <c r="H217" i="1" s="1"/>
  <c r="L217" i="1" s="1"/>
  <c r="G216" i="1"/>
  <c r="H216" i="1" s="1"/>
  <c r="L216" i="1" s="1"/>
  <c r="G215" i="1"/>
  <c r="H215" i="1" s="1"/>
  <c r="L215" i="1" s="1"/>
  <c r="G214" i="1"/>
  <c r="H214" i="1" s="1"/>
  <c r="L214" i="1" s="1"/>
  <c r="G213" i="1"/>
  <c r="H213" i="1" s="1"/>
  <c r="L213" i="1" s="1"/>
  <c r="G211" i="1"/>
  <c r="H211" i="1" s="1"/>
  <c r="L211" i="1" s="1"/>
  <c r="G210" i="1"/>
  <c r="H210" i="1" s="1"/>
  <c r="L210" i="1" s="1"/>
  <c r="G209" i="1"/>
  <c r="H209" i="1" s="1"/>
  <c r="L209" i="1" s="1"/>
  <c r="G208" i="1"/>
  <c r="H208" i="1" s="1"/>
  <c r="L208" i="1" s="1"/>
  <c r="G207" i="1"/>
  <c r="H207" i="1" s="1"/>
  <c r="L207" i="1" s="1"/>
  <c r="G206" i="1"/>
  <c r="H206" i="1" s="1"/>
  <c r="L206" i="1" s="1"/>
  <c r="G205" i="1"/>
  <c r="H205" i="1" s="1"/>
  <c r="L205" i="1" s="1"/>
  <c r="G204" i="1"/>
  <c r="H204" i="1" s="1"/>
  <c r="L204" i="1" s="1"/>
  <c r="G201" i="1"/>
  <c r="H201" i="1" s="1"/>
  <c r="G198" i="1"/>
  <c r="G196" i="1"/>
  <c r="H196" i="1" s="1"/>
  <c r="G195" i="1"/>
  <c r="H195" i="1" s="1"/>
  <c r="G194" i="1"/>
  <c r="H194" i="1" s="1"/>
  <c r="G193" i="1"/>
  <c r="H193" i="1" s="1"/>
  <c r="G192" i="1"/>
  <c r="H192" i="1" s="1"/>
  <c r="G191" i="1"/>
  <c r="H191" i="1" s="1"/>
  <c r="G190" i="1"/>
  <c r="H190" i="1" s="1"/>
  <c r="G189" i="1"/>
  <c r="H189" i="1" s="1"/>
  <c r="G188" i="1"/>
  <c r="H188" i="1" s="1"/>
  <c r="G187" i="1"/>
  <c r="H187" i="1" s="1"/>
  <c r="G186" i="1"/>
  <c r="H186" i="1" s="1"/>
  <c r="G185" i="1"/>
  <c r="H185" i="1" s="1"/>
  <c r="G184" i="1"/>
  <c r="H184" i="1" s="1"/>
  <c r="G183" i="1"/>
  <c r="H183" i="1" s="1"/>
  <c r="G182" i="1"/>
  <c r="H182" i="1" s="1"/>
  <c r="G181" i="1"/>
  <c r="H181" i="1" s="1"/>
  <c r="G180" i="1"/>
  <c r="H180" i="1" s="1"/>
  <c r="G177" i="1"/>
  <c r="H177" i="1" s="1"/>
  <c r="K177" i="1" s="1"/>
  <c r="G176" i="1"/>
  <c r="H176" i="1" s="1"/>
  <c r="K176" i="1" s="1"/>
  <c r="G174" i="1"/>
  <c r="H174" i="1" s="1"/>
  <c r="K174" i="1" s="1"/>
  <c r="G173" i="1"/>
  <c r="H173" i="1" s="1"/>
  <c r="K173" i="1" s="1"/>
  <c r="G172" i="1"/>
  <c r="H172" i="1" s="1"/>
  <c r="K172" i="1" s="1"/>
  <c r="G171" i="1"/>
  <c r="H171" i="1" s="1"/>
  <c r="K171" i="1" s="1"/>
  <c r="G170" i="1"/>
  <c r="H170" i="1" s="1"/>
  <c r="K170" i="1" s="1"/>
  <c r="G169" i="1"/>
  <c r="H169" i="1" s="1"/>
  <c r="K169" i="1" s="1"/>
  <c r="G168" i="1"/>
  <c r="H168" i="1" s="1"/>
  <c r="K168" i="1" s="1"/>
  <c r="G167" i="1"/>
  <c r="H167" i="1" s="1"/>
  <c r="K167" i="1" s="1"/>
  <c r="G166" i="1"/>
  <c r="H166" i="1" s="1"/>
  <c r="K166" i="1" s="1"/>
  <c r="G165" i="1"/>
  <c r="H165" i="1" s="1"/>
  <c r="K165" i="1" s="1"/>
  <c r="G164" i="1"/>
  <c r="H164" i="1" s="1"/>
  <c r="K164" i="1" s="1"/>
  <c r="G163" i="1"/>
  <c r="H163" i="1" s="1"/>
  <c r="K163" i="1" s="1"/>
  <c r="G162" i="1"/>
  <c r="H162" i="1" s="1"/>
  <c r="K162" i="1" s="1"/>
  <c r="G161" i="1"/>
  <c r="H161" i="1" s="1"/>
  <c r="K161" i="1" s="1"/>
  <c r="G160" i="1"/>
  <c r="H160" i="1" s="1"/>
  <c r="K160" i="1" s="1"/>
  <c r="G159" i="1"/>
  <c r="H159" i="1" s="1"/>
  <c r="K159" i="1" s="1"/>
  <c r="G158" i="1"/>
  <c r="H158" i="1" s="1"/>
  <c r="K158" i="1" s="1"/>
  <c r="G156" i="1"/>
  <c r="H156" i="1" s="1"/>
  <c r="K156" i="1" s="1"/>
  <c r="G155" i="1"/>
  <c r="H155" i="1" s="1"/>
  <c r="K155" i="1" s="1"/>
  <c r="G152" i="1"/>
  <c r="H152" i="1" s="1"/>
  <c r="G151" i="1"/>
  <c r="H151" i="1" s="1"/>
  <c r="L151" i="1" s="1"/>
  <c r="G149" i="1"/>
  <c r="H149" i="1" s="1"/>
  <c r="L149" i="1" s="1"/>
  <c r="G148" i="1"/>
  <c r="H148" i="1" s="1"/>
  <c r="G147" i="1"/>
  <c r="H147" i="1" s="1"/>
  <c r="G146" i="1"/>
  <c r="H146" i="1" s="1"/>
  <c r="L146" i="1" s="1"/>
  <c r="G145" i="1"/>
  <c r="H145" i="1" s="1"/>
  <c r="L145" i="1" s="1"/>
  <c r="G144" i="1"/>
  <c r="H144" i="1" s="1"/>
  <c r="G143" i="1"/>
  <c r="H143" i="1" s="1"/>
  <c r="G142" i="1"/>
  <c r="H142" i="1" s="1"/>
  <c r="L142" i="1" s="1"/>
  <c r="G141" i="1"/>
  <c r="H141" i="1" s="1"/>
  <c r="L141" i="1" s="1"/>
  <c r="G140" i="1"/>
  <c r="H140" i="1" s="1"/>
  <c r="G139" i="1"/>
  <c r="H139" i="1" s="1"/>
  <c r="G138" i="1"/>
  <c r="H138" i="1" s="1"/>
  <c r="L138" i="1" s="1"/>
  <c r="G137" i="1"/>
  <c r="H137" i="1" s="1"/>
  <c r="L137" i="1" s="1"/>
  <c r="G136" i="1"/>
  <c r="H136" i="1" s="1"/>
  <c r="G135" i="1"/>
  <c r="H135" i="1" s="1"/>
  <c r="G134" i="1"/>
  <c r="H134" i="1" s="1"/>
  <c r="L134" i="1" s="1"/>
  <c r="G133" i="1"/>
  <c r="H133" i="1" s="1"/>
  <c r="L133" i="1" s="1"/>
  <c r="G132" i="1"/>
  <c r="H132" i="1" s="1"/>
  <c r="G131" i="1"/>
  <c r="H131" i="1" s="1"/>
  <c r="G128" i="1"/>
  <c r="H128" i="1" s="1"/>
  <c r="K128" i="1" s="1"/>
  <c r="G127" i="1"/>
  <c r="H127" i="1" s="1"/>
  <c r="K127" i="1" s="1"/>
  <c r="G126" i="1"/>
  <c r="H126" i="1" s="1"/>
  <c r="K126" i="1" s="1"/>
  <c r="G125" i="1"/>
  <c r="H125" i="1" s="1"/>
  <c r="K125" i="1" s="1"/>
  <c r="G124" i="1"/>
  <c r="H124" i="1" s="1"/>
  <c r="K124" i="1" s="1"/>
  <c r="G123" i="1"/>
  <c r="H123" i="1" s="1"/>
  <c r="K123" i="1" s="1"/>
  <c r="G122" i="1"/>
  <c r="H122" i="1" s="1"/>
  <c r="K122" i="1" s="1"/>
  <c r="G121" i="1"/>
  <c r="H121" i="1" s="1"/>
  <c r="K121" i="1" s="1"/>
  <c r="G120" i="1"/>
  <c r="H120" i="1" s="1"/>
  <c r="K120" i="1" s="1"/>
  <c r="G119" i="1"/>
  <c r="H119" i="1" s="1"/>
  <c r="K119" i="1" s="1"/>
  <c r="G118" i="1"/>
  <c r="H118" i="1" s="1"/>
  <c r="K118" i="1" s="1"/>
  <c r="G117" i="1"/>
  <c r="H117" i="1" s="1"/>
  <c r="K117" i="1" s="1"/>
  <c r="G116" i="1"/>
  <c r="H116" i="1" s="1"/>
  <c r="K116" i="1" s="1"/>
  <c r="G115" i="1"/>
  <c r="H115" i="1" s="1"/>
  <c r="K115" i="1" s="1"/>
  <c r="G114" i="1"/>
  <c r="H114" i="1" s="1"/>
  <c r="K114" i="1" s="1"/>
  <c r="G111" i="1"/>
  <c r="H111" i="1" s="1"/>
  <c r="K111" i="1" s="1"/>
  <c r="G110" i="1"/>
  <c r="H110" i="1" s="1"/>
  <c r="K110" i="1" s="1"/>
  <c r="G108" i="1"/>
  <c r="H108" i="1" s="1"/>
  <c r="K108" i="1" s="1"/>
  <c r="G107" i="1"/>
  <c r="H107" i="1" s="1"/>
  <c r="K107" i="1" s="1"/>
  <c r="G106" i="1"/>
  <c r="H106" i="1" s="1"/>
  <c r="K106" i="1" s="1"/>
  <c r="G105" i="1"/>
  <c r="H105" i="1" s="1"/>
  <c r="K105" i="1" s="1"/>
  <c r="G104" i="1"/>
  <c r="H104" i="1" s="1"/>
  <c r="K104" i="1" s="1"/>
  <c r="G103" i="1"/>
  <c r="H103" i="1" s="1"/>
  <c r="K103" i="1" s="1"/>
  <c r="G102" i="1"/>
  <c r="H102" i="1" s="1"/>
  <c r="K102" i="1" s="1"/>
  <c r="G101" i="1"/>
  <c r="H101" i="1" s="1"/>
  <c r="K101" i="1" s="1"/>
  <c r="G100" i="1"/>
  <c r="H100" i="1" s="1"/>
  <c r="K100" i="1" s="1"/>
  <c r="G99" i="1"/>
  <c r="H99" i="1" s="1"/>
  <c r="K99" i="1" s="1"/>
  <c r="G98" i="1"/>
  <c r="H98" i="1" s="1"/>
  <c r="K98" i="1" s="1"/>
  <c r="G97" i="1"/>
  <c r="H97" i="1" s="1"/>
  <c r="K97" i="1" s="1"/>
  <c r="G96" i="1"/>
  <c r="H96" i="1" s="1"/>
  <c r="K96" i="1" s="1"/>
  <c r="G95" i="1"/>
  <c r="H95" i="1" s="1"/>
  <c r="K95" i="1" s="1"/>
  <c r="G94" i="1"/>
  <c r="H94" i="1" s="1"/>
  <c r="K94" i="1" s="1"/>
  <c r="G93" i="1"/>
  <c r="H93" i="1" s="1"/>
  <c r="K93" i="1" s="1"/>
  <c r="G92" i="1"/>
  <c r="G90" i="1"/>
  <c r="H90" i="1" s="1"/>
  <c r="K90" i="1" s="1"/>
  <c r="G89" i="1"/>
  <c r="H89" i="1" s="1"/>
  <c r="K89" i="1" s="1"/>
  <c r="G88" i="1"/>
  <c r="H88" i="1" s="1"/>
  <c r="K88" i="1" s="1"/>
  <c r="G87" i="1"/>
  <c r="H87" i="1" s="1"/>
  <c r="K87" i="1" s="1"/>
  <c r="G86" i="1"/>
  <c r="H86" i="1" s="1"/>
  <c r="K86" i="1" s="1"/>
  <c r="G85" i="1"/>
  <c r="H85" i="1" s="1"/>
  <c r="K85" i="1" s="1"/>
  <c r="G84" i="1"/>
  <c r="H84" i="1" s="1"/>
  <c r="K84" i="1" s="1"/>
  <c r="G83" i="1"/>
  <c r="H83" i="1" s="1"/>
  <c r="K83" i="1" s="1"/>
  <c r="G82" i="1"/>
  <c r="H82" i="1" s="1"/>
  <c r="K82" i="1" s="1"/>
  <c r="G81" i="1"/>
  <c r="H81" i="1" s="1"/>
  <c r="K81" i="1" s="1"/>
  <c r="G80" i="1"/>
  <c r="H80" i="1" s="1"/>
  <c r="K80" i="1" s="1"/>
  <c r="G79" i="1"/>
  <c r="H79" i="1" s="1"/>
  <c r="K79" i="1" s="1"/>
  <c r="G78" i="1"/>
  <c r="H78" i="1" s="1"/>
  <c r="K78" i="1" s="1"/>
  <c r="G77" i="1"/>
  <c r="H77" i="1" s="1"/>
  <c r="K77" i="1" s="1"/>
  <c r="G76" i="1"/>
  <c r="H76" i="1" s="1"/>
  <c r="K76" i="1" s="1"/>
  <c r="G75" i="1"/>
  <c r="H75" i="1" s="1"/>
  <c r="K75" i="1" s="1"/>
  <c r="G72" i="1"/>
  <c r="H72" i="1" s="1"/>
  <c r="K72" i="1" s="1"/>
  <c r="G71" i="1"/>
  <c r="H71" i="1" s="1"/>
  <c r="K71" i="1" s="1"/>
  <c r="G69" i="1"/>
  <c r="H69" i="1" s="1"/>
  <c r="K69" i="1" s="1"/>
  <c r="G68" i="1"/>
  <c r="H68" i="1" s="1"/>
  <c r="K68" i="1" s="1"/>
  <c r="G67" i="1"/>
  <c r="H67" i="1" s="1"/>
  <c r="K67" i="1" s="1"/>
  <c r="G66" i="1"/>
  <c r="H66" i="1" s="1"/>
  <c r="K66" i="1" s="1"/>
  <c r="G65" i="1"/>
  <c r="H65" i="1" s="1"/>
  <c r="K65" i="1" s="1"/>
  <c r="G64" i="1"/>
  <c r="H64" i="1" s="1"/>
  <c r="K64" i="1" s="1"/>
  <c r="G63" i="1"/>
  <c r="H63" i="1" s="1"/>
  <c r="K63" i="1" s="1"/>
  <c r="G62" i="1"/>
  <c r="H62" i="1" s="1"/>
  <c r="K62" i="1" s="1"/>
  <c r="G61" i="1"/>
  <c r="H61" i="1" s="1"/>
  <c r="K61" i="1" s="1"/>
  <c r="G60" i="1"/>
  <c r="H60" i="1" s="1"/>
  <c r="K60" i="1" s="1"/>
  <c r="G59" i="1"/>
  <c r="H59" i="1" s="1"/>
  <c r="K59" i="1" s="1"/>
  <c r="G58" i="1"/>
  <c r="H58" i="1" s="1"/>
  <c r="K58" i="1" s="1"/>
  <c r="G57" i="1"/>
  <c r="H57" i="1" s="1"/>
  <c r="K57" i="1" s="1"/>
  <c r="G56" i="1"/>
  <c r="H56" i="1" s="1"/>
  <c r="K56" i="1" s="1"/>
  <c r="G55" i="1"/>
  <c r="H55" i="1" s="1"/>
  <c r="K55" i="1" s="1"/>
  <c r="G54" i="1"/>
  <c r="H54" i="1" s="1"/>
  <c r="K54" i="1" s="1"/>
  <c r="G51" i="1"/>
  <c r="H51" i="1" s="1"/>
  <c r="K51" i="1" s="1"/>
  <c r="G49" i="1"/>
  <c r="H49" i="1" s="1"/>
  <c r="K49" i="1" s="1"/>
  <c r="G48" i="1"/>
  <c r="H48" i="1" s="1"/>
  <c r="K48" i="1" s="1"/>
  <c r="G47" i="1"/>
  <c r="H47" i="1" s="1"/>
  <c r="K47" i="1" s="1"/>
  <c r="G46" i="1"/>
  <c r="H46" i="1" s="1"/>
  <c r="K46" i="1" s="1"/>
  <c r="G45" i="1"/>
  <c r="H45" i="1" s="1"/>
  <c r="K45" i="1" s="1"/>
  <c r="G44" i="1"/>
  <c r="H44" i="1" s="1"/>
  <c r="K44" i="1" s="1"/>
  <c r="G43" i="1"/>
  <c r="H43" i="1" s="1"/>
  <c r="K43" i="1" s="1"/>
  <c r="G42" i="1"/>
  <c r="H42" i="1" s="1"/>
  <c r="K42" i="1" s="1"/>
  <c r="G41" i="1"/>
  <c r="H41" i="1" s="1"/>
  <c r="K41" i="1" s="1"/>
  <c r="G40" i="1"/>
  <c r="H40" i="1" s="1"/>
  <c r="K40" i="1" s="1"/>
  <c r="G39" i="1"/>
  <c r="H39" i="1" s="1"/>
  <c r="K39" i="1" s="1"/>
  <c r="G38" i="1"/>
  <c r="H38" i="1" s="1"/>
  <c r="K38" i="1" s="1"/>
  <c r="G37" i="1"/>
  <c r="H37" i="1" s="1"/>
  <c r="K37" i="1" s="1"/>
  <c r="G36" i="1"/>
  <c r="H36" i="1" s="1"/>
  <c r="K36" i="1" s="1"/>
  <c r="G35" i="1"/>
  <c r="H35" i="1" s="1"/>
  <c r="K35" i="1" s="1"/>
  <c r="G33" i="1"/>
  <c r="H33" i="1" s="1"/>
  <c r="K33" i="1" s="1"/>
  <c r="G32" i="1"/>
  <c r="H32" i="1" s="1"/>
  <c r="K32" i="1" s="1"/>
  <c r="G31" i="1"/>
  <c r="H31" i="1" s="1"/>
  <c r="K31" i="1" s="1"/>
  <c r="G30" i="1"/>
  <c r="H30" i="1" s="1"/>
  <c r="K30" i="1" s="1"/>
  <c r="G29" i="1"/>
  <c r="H29" i="1" s="1"/>
  <c r="K29" i="1" s="1"/>
  <c r="G28" i="1"/>
  <c r="H28" i="1" s="1"/>
  <c r="K28" i="1" s="1"/>
  <c r="G27" i="1"/>
  <c r="H27" i="1" s="1"/>
  <c r="K27" i="1" s="1"/>
  <c r="G26" i="1"/>
  <c r="H26" i="1" s="1"/>
  <c r="K26" i="1" s="1"/>
  <c r="G25" i="1"/>
  <c r="H25" i="1" s="1"/>
  <c r="K25" i="1" s="1"/>
  <c r="G24" i="1"/>
  <c r="H24" i="1" s="1"/>
  <c r="K24" i="1" s="1"/>
  <c r="G23" i="1"/>
  <c r="H23" i="1" s="1"/>
  <c r="K23" i="1" s="1"/>
  <c r="G22" i="1"/>
  <c r="H22" i="1" s="1"/>
  <c r="K22" i="1" s="1"/>
  <c r="G21" i="1"/>
  <c r="H21" i="1" s="1"/>
  <c r="K21" i="1" s="1"/>
  <c r="G20" i="1"/>
  <c r="H20" i="1" s="1"/>
  <c r="K20" i="1" s="1"/>
  <c r="G19" i="1"/>
  <c r="H19" i="1" s="1"/>
  <c r="K19" i="1" s="1"/>
  <c r="G17" i="1"/>
  <c r="H17" i="1" s="1"/>
  <c r="K17" i="1" s="1"/>
  <c r="G16" i="1"/>
  <c r="H16" i="1" s="1"/>
  <c r="K16" i="1" s="1"/>
  <c r="G15" i="1"/>
  <c r="H15" i="1" s="1"/>
  <c r="K15" i="1" s="1"/>
  <c r="G14" i="1"/>
  <c r="H14" i="1" s="1"/>
  <c r="K14" i="1" s="1"/>
  <c r="G13" i="1"/>
  <c r="H13" i="1" s="1"/>
  <c r="K13" i="1" s="1"/>
  <c r="G12" i="1"/>
  <c r="H12" i="1" s="1"/>
  <c r="K12" i="1" s="1"/>
  <c r="G11" i="1"/>
  <c r="H11" i="1" s="1"/>
  <c r="K11" i="1" s="1"/>
  <c r="G10" i="1"/>
  <c r="H10" i="1" s="1"/>
  <c r="K10" i="1" s="1"/>
  <c r="G9" i="1"/>
  <c r="H9" i="1" s="1"/>
  <c r="K9" i="1" s="1"/>
  <c r="G8" i="1"/>
  <c r="H8" i="1" s="1"/>
  <c r="K8" i="1" s="1"/>
  <c r="G7" i="1"/>
  <c r="H7" i="1" s="1"/>
  <c r="K7" i="1" s="1"/>
  <c r="G6" i="1"/>
  <c r="H6" i="1" s="1"/>
  <c r="K6" i="1" s="1"/>
  <c r="G5" i="1"/>
  <c r="H5" i="1" s="1"/>
  <c r="K5" i="1" s="1"/>
  <c r="G4" i="1"/>
  <c r="H4" i="1" s="1"/>
  <c r="L280" i="1" l="1"/>
  <c r="I280" i="1"/>
  <c r="K280" i="1"/>
  <c r="J280" i="1"/>
  <c r="K281" i="1"/>
  <c r="J281" i="1"/>
  <c r="L281" i="1"/>
  <c r="I281" i="1"/>
  <c r="K4" i="1"/>
  <c r="J286" i="1"/>
  <c r="I286" i="1"/>
  <c r="J284" i="1"/>
  <c r="I284" i="1"/>
  <c r="J287" i="1"/>
  <c r="I287" i="1"/>
  <c r="I285" i="1"/>
  <c r="J285" i="1"/>
  <c r="I288" i="1"/>
  <c r="J288" i="1"/>
  <c r="I183" i="1"/>
  <c r="J183" i="1"/>
  <c r="I191" i="1"/>
  <c r="J191" i="1"/>
  <c r="J184" i="1"/>
  <c r="I184" i="1"/>
  <c r="J192" i="1"/>
  <c r="I192" i="1"/>
  <c r="J196" i="1"/>
  <c r="I196" i="1"/>
  <c r="I181" i="1"/>
  <c r="J181" i="1"/>
  <c r="I185" i="1"/>
  <c r="J185" i="1"/>
  <c r="I189" i="1"/>
  <c r="J189" i="1"/>
  <c r="I193" i="1"/>
  <c r="J193" i="1"/>
  <c r="I187" i="1"/>
  <c r="J187" i="1"/>
  <c r="I195" i="1"/>
  <c r="J195" i="1"/>
  <c r="J180" i="1"/>
  <c r="I180" i="1"/>
  <c r="J188" i="1"/>
  <c r="I188" i="1"/>
  <c r="J182" i="1"/>
  <c r="I182" i="1"/>
  <c r="J186" i="1"/>
  <c r="I186" i="1"/>
  <c r="J190" i="1"/>
  <c r="I190" i="1"/>
  <c r="J194" i="1"/>
  <c r="I194" i="1"/>
  <c r="H92" i="1"/>
  <c r="K92" i="1" s="1"/>
  <c r="G91" i="1"/>
  <c r="H91" i="1" s="1"/>
  <c r="K91" i="1" s="1"/>
  <c r="K137" i="1"/>
  <c r="K151" i="1"/>
  <c r="K142" i="1"/>
  <c r="K134" i="1"/>
  <c r="K131" i="1"/>
  <c r="L131" i="1"/>
  <c r="L135" i="1"/>
  <c r="K135" i="1"/>
  <c r="K139" i="1"/>
  <c r="L139" i="1"/>
  <c r="L143" i="1"/>
  <c r="K143" i="1"/>
  <c r="K147" i="1"/>
  <c r="L147" i="1"/>
  <c r="L152" i="1"/>
  <c r="K152" i="1"/>
  <c r="I201" i="1"/>
  <c r="J201" i="1"/>
  <c r="K145" i="1"/>
  <c r="G197" i="1"/>
  <c r="H197" i="1" s="1"/>
  <c r="I197" i="1" s="1"/>
  <c r="H198" i="1"/>
  <c r="K141" i="1"/>
  <c r="K146" i="1"/>
  <c r="K132" i="1"/>
  <c r="L132" i="1"/>
  <c r="K136" i="1"/>
  <c r="L136" i="1"/>
  <c r="K140" i="1"/>
  <c r="L140" i="1"/>
  <c r="K144" i="1"/>
  <c r="L144" i="1"/>
  <c r="K148" i="1"/>
  <c r="L148" i="1"/>
  <c r="G247" i="1"/>
  <c r="H247" i="1" s="1"/>
  <c r="L247" i="1" s="1"/>
  <c r="H249" i="1"/>
  <c r="L249" i="1" s="1"/>
  <c r="K149" i="1"/>
  <c r="K133" i="1"/>
  <c r="K138" i="1"/>
  <c r="G154" i="1"/>
  <c r="H154" i="1" s="1"/>
  <c r="K154" i="1" s="1"/>
  <c r="G203" i="1"/>
  <c r="H203" i="1" s="1"/>
  <c r="L203" i="1" s="1"/>
  <c r="G175" i="1"/>
  <c r="H175" i="1" s="1"/>
  <c r="K175" i="1" s="1"/>
  <c r="G228" i="1"/>
  <c r="H228" i="1" s="1"/>
  <c r="L228" i="1" s="1"/>
  <c r="G3" i="1"/>
  <c r="H3" i="1" s="1"/>
  <c r="G109" i="1"/>
  <c r="H109" i="1" s="1"/>
  <c r="K109" i="1" s="1"/>
  <c r="G150" i="1"/>
  <c r="H150" i="1" s="1"/>
  <c r="L150" i="1" s="1"/>
  <c r="G70" i="1"/>
  <c r="H70" i="1" s="1"/>
  <c r="K70" i="1" s="1"/>
  <c r="G50" i="1"/>
  <c r="H50" i="1" s="1"/>
  <c r="K50" i="1" s="1"/>
  <c r="G53" i="1"/>
  <c r="H53" i="1" s="1"/>
  <c r="K53" i="1" s="1"/>
  <c r="G270" i="1"/>
  <c r="H270" i="1" s="1"/>
  <c r="L270" i="1" s="1"/>
  <c r="G275" i="1"/>
  <c r="H275" i="1" s="1"/>
  <c r="L275" i="1" s="1"/>
  <c r="G289" i="1"/>
  <c r="H289" i="1" s="1"/>
  <c r="J289" i="1" s="1"/>
  <c r="G113" i="1"/>
  <c r="H113" i="1" s="1"/>
  <c r="K113" i="1" s="1"/>
  <c r="G259" i="1"/>
  <c r="H259" i="1" s="1"/>
  <c r="L259" i="1" s="1"/>
  <c r="G267" i="1"/>
  <c r="H267" i="1" s="1"/>
  <c r="L267" i="1" s="1"/>
  <c r="G279" i="1"/>
  <c r="H279" i="1" s="1"/>
  <c r="G34" i="1"/>
  <c r="H34" i="1" s="1"/>
  <c r="K34" i="1" s="1"/>
  <c r="G283" i="1"/>
  <c r="H283" i="1" s="1"/>
  <c r="G130" i="1"/>
  <c r="H130" i="1" s="1"/>
  <c r="L130" i="1" s="1"/>
  <c r="G18" i="1"/>
  <c r="H18" i="1" s="1"/>
  <c r="K18" i="1" s="1"/>
  <c r="G179" i="1"/>
  <c r="H179" i="1" s="1"/>
  <c r="G212" i="1"/>
  <c r="H212" i="1" s="1"/>
  <c r="L212" i="1" s="1"/>
  <c r="G232" i="1"/>
  <c r="H232" i="1" s="1"/>
  <c r="L232" i="1" s="1"/>
  <c r="G74" i="1"/>
  <c r="H74" i="1" s="1"/>
  <c r="K74" i="1" s="1"/>
  <c r="G157" i="1"/>
  <c r="H157" i="1" s="1"/>
  <c r="K157" i="1" s="1"/>
  <c r="G251" i="1"/>
  <c r="H251" i="1" s="1"/>
  <c r="L251" i="1" s="1"/>
  <c r="G262" i="1"/>
  <c r="H262" i="1" s="1"/>
  <c r="K279" i="1" l="1"/>
  <c r="J279" i="1"/>
  <c r="I279" i="1"/>
  <c r="J283" i="1"/>
  <c r="I283" i="1"/>
  <c r="G200" i="1"/>
  <c r="H200" i="1" s="1"/>
  <c r="H199" i="1" s="1"/>
  <c r="I179" i="1"/>
  <c r="J179" i="1"/>
  <c r="J197" i="1"/>
  <c r="I198" i="1"/>
  <c r="J198" i="1"/>
  <c r="H282" i="1"/>
  <c r="H231" i="1"/>
  <c r="L231" i="1" s="1"/>
  <c r="H112" i="1"/>
  <c r="K112" i="1" s="1"/>
  <c r="K130" i="1"/>
  <c r="H269" i="1"/>
  <c r="L269" i="1" s="1"/>
  <c r="H261" i="1"/>
  <c r="L261" i="1" s="1"/>
  <c r="K150" i="1"/>
  <c r="H202" i="1"/>
  <c r="L202" i="1" s="1"/>
  <c r="H250" i="1"/>
  <c r="L250" i="1" s="1"/>
  <c r="H178" i="1"/>
  <c r="I178" i="1" s="1"/>
  <c r="L262" i="1"/>
  <c r="L279" i="1"/>
  <c r="H153" i="1"/>
  <c r="K153" i="1" s="1"/>
  <c r="H278" i="1"/>
  <c r="L278" i="1" s="1"/>
  <c r="H52" i="1"/>
  <c r="K52" i="1" s="1"/>
  <c r="H129" i="1"/>
  <c r="K129" i="1" s="1"/>
  <c r="H73" i="1"/>
  <c r="K73" i="1" s="1"/>
  <c r="K3" i="1"/>
  <c r="H2" i="1"/>
  <c r="I199" i="1" l="1"/>
  <c r="J199" i="1"/>
  <c r="J200" i="1"/>
  <c r="I200" i="1"/>
  <c r="J282" i="1"/>
  <c r="I282" i="1"/>
  <c r="G291" i="1"/>
  <c r="L129" i="1"/>
  <c r="I278" i="1"/>
  <c r="K278" i="1"/>
  <c r="J178" i="1"/>
  <c r="J278" i="1"/>
  <c r="H291" i="1"/>
  <c r="K2" i="1"/>
  <c r="I291" i="1" l="1"/>
  <c r="J291" i="1"/>
  <c r="L291" i="1"/>
  <c r="K291" i="1"/>
</calcChain>
</file>

<file path=xl/sharedStrings.xml><?xml version="1.0" encoding="utf-8"?>
<sst xmlns="http://schemas.openxmlformats.org/spreadsheetml/2006/main" count="333" uniqueCount="75">
  <si>
    <t>№ п/п</t>
  </si>
  <si>
    <t>Наименование полномочия</t>
  </si>
  <si>
    <t>Правовое основание</t>
  </si>
  <si>
    <t>Виды работ</t>
  </si>
  <si>
    <t>Время на выполнение работ (чел./час)</t>
  </si>
  <si>
    <t>Количество повторов работ ед. в год</t>
  </si>
  <si>
    <t>Общее время выполнения работ (чел./час в год,) ст. 8=ст.6хст.7</t>
  </si>
  <si>
    <t>Штатная численность сотрудников учреждения</t>
  </si>
  <si>
    <t>в. т.ч. субъект жив.мир</t>
  </si>
  <si>
    <t>в. т.ч. субъект охота</t>
  </si>
  <si>
    <t>в. т.ч. переданные жив.мир</t>
  </si>
  <si>
    <t>в. т.ч. переданные охота</t>
  </si>
  <si>
    <t>Организация и осуществление охраны и воспроизводства объектов животного мира, за исключением объектов животного мира, находящихся на особо охраняемых природных территориях федерального значения, а также охрану среды обитания указанных объектов животного мира</t>
  </si>
  <si>
    <t>Пункт 2.1.1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</t>
  </si>
  <si>
    <t>Итого по полномочию</t>
  </si>
  <si>
    <t>Обеспечение проведения проверки (выездные и документарные, плановые и внеплановые) за соблюдением требований законодательства в области, охраны, воспроизводства и использования объектов животного мира и среды их обитания, в области охоты и сохранении охотничьих ресурсов</t>
  </si>
  <si>
    <t>Главный специалист ЮЗО</t>
  </si>
  <si>
    <t>Ведущий специалист ЮЗО</t>
  </si>
  <si>
    <t>Главный специалист СВО</t>
  </si>
  <si>
    <t>Ведущий специалист СВО</t>
  </si>
  <si>
    <t>Главный специалист СЗО</t>
  </si>
  <si>
    <t>Ведущий специалист СЗО</t>
  </si>
  <si>
    <t xml:space="preserve">Обеспечение проведения обследования (рейды)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</t>
  </si>
  <si>
    <t>Обеспечение участия в реализации совместных планов на территории муниципального района Ленинградской области по охране объектов животного мира, охотничьих ресурсов с отделами МВД РФ, со структурными подразделениями Северо-Западного территориального управления Росрыболовства, юридическими лицами, индивидуальными предпринимателями, осуществляющими деятельность в области охоты и охотничьего хозяйства</t>
  </si>
  <si>
    <t>Координация и контроль</t>
  </si>
  <si>
    <t>Начальник отдела</t>
  </si>
  <si>
    <t>Регулирование численности объектов животного мира, за исключением объектов животного мира, находящихся на особо охраняемых природных территориях федерального значения, в порядке, установленном федеральными органами исполнительной власти, осуществляющими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</t>
  </si>
  <si>
    <t>Пункт 2.1.3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</t>
  </si>
  <si>
    <t>Мониторинг гибели объектов животного мира на территории общедоступных охотничьих угодий Ленинградской области, мероприятия по противодействию распространения эпизоотических заболеваний, в том числе раскладка вакцины</t>
  </si>
  <si>
    <t>Заместитель руководителя</t>
  </si>
  <si>
    <t>Ведение государственного учета численности объектов животного мира, государственного мониторинга и государственного кадастра объектов животного мира в пределах Ленинградской области, за исключением объектов животного мира, находящихся на особо охраняемых природных территориях федерального значения, с последующим предоставлением сведений федеральным органам исполнительной власти, осуществляющим функции по контролю и надзору в сфере охраны, использования и воспроизводства объектов животного мира и среды их обитания</t>
  </si>
  <si>
    <t>Пункт 2.1.5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24.04.1995 г. № 52-ФЗ «О животном мире»
- Приказ Минприроды России от 11.01.2012 N 1 "Об утверждении Методических указаний по осуществлению органами исполнительной власти субъектов Российской Федерации переданного полномочия Российской Федерации по осуществлению государственного мониторинга охотничьих ресурсов и среды их обитания методом зимнего маршрутного учета".
- Приказ комитета от 30.12.2015 г. № 14 «О проведении зимнего маршрутного учета охотничьих ресурсов на территории Ленинградской области в 2016 году», распоряжения комитета об организации проведения ЗМУ, об утверждении постоянной сети учетных маршрутов.</t>
  </si>
  <si>
    <t>Обеспечение осуществления государственного мониторинга объектов животного мира, охотничьих ресурсов и среды их обитания на территории муниципальных районов Ленинградской области, за исключением охотничьих ресурсов, находящихся на особо охраняемых природных территориях федерального значения:
- сбор сведений о численности и состоянии объектов животного мира, охотничьих ресурсов в общедоступных охотничьих угодьях и на иных территориях, являющихся средой обитания охотничьих ресурсов;
- сбор информации, поступающей от юридических и физических лиц, индивидуальных предпринимателей по учету и мониторингу объектов животного мира на территории Выборгского муниципального района Ленинградской области.</t>
  </si>
  <si>
    <t>Проведение учетов численности объектов животного мира</t>
  </si>
  <si>
    <t>Осуществление охраны водных биологических ресурсов на внутренних водных объектах, за исключением особо охраняемых природных территорий федерального значения и пограничных зон, а также водных биологических ресурсов внутренних вод, занесенных в Красную книгу Российской Федерации, анадромных и катадромных видов рыб, трансграничных видов рыб и других водных животных, перечни которых утверждаются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</t>
  </si>
  <si>
    <t>Пункт 2.1.8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
- Соглашение об организации взаимодействия между комитетом и Северо-Западным управлением федерального агентства по рыболовству орт 25.01.2012 г.</t>
  </si>
  <si>
    <t>Обеспечение участия в реализации совместных планов на территории муниципального района Ленинградской области по охране объектов животного мира, охотничьих ресурсов с отделами МВД РФ, со структурными подразделениями Северо-Западного территориального управления Росрыболовства, юридическими лицами, индивидуальными предпринимателями, осуществляющими деятельность в области охоты и охотничьего хозяйства.
Очистка внутренних водных объектов от брошенных орудий лова на внутренних водных объектах Ленинградской области.</t>
  </si>
  <si>
    <t>Осуществление мер по воспроизводству объектов животного мира и восстановлению среды их обитания, нарушенных в результате стихийных бедствий и по иным причинам, за исключением объектов животного мира и среды их обитания, находящихся на особо охраняемых природных территориях федерального значения</t>
  </si>
  <si>
    <t>Пункт 2.1.9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</t>
  </si>
  <si>
    <t>Проведение биотехнических мероприятий путем осуществления подкормки охотничьих ресурсов (еженедельная выкладка кукурузы фуражной в течение 180 дней подкормочного периода) на общедоступных охотничьих угодьях Ленинградской области;
Проведение биотехнических мероприятий путем осуществления подкормки охотничьих животных (выкладка минеральной подкормки-соли в солонцы 2 раза в год) в общедоступных охотничьих угодьях Ленинградской области;
Устройство биотехнических сооружений на территории общедоступных охотничьих угодий Ленинградской области;
Поддержание в рабочем состоянии устроенных биотехнических сооружений на территории общедоступных охотничьих угодий Ленинградской области.</t>
  </si>
  <si>
    <t>Осуществление федерального государственного надзора в области охраны и использования объектов животного мира и среды их обитания на территории Ленинградской области, за исключением объектов животного мира и среды их обитания, находящихся на особо охраняемых природных территориях федерального значения, расположенных на территории Ленинградской области</t>
  </si>
  <si>
    <t>Пункт 2.1.10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мире",
- постановление Правительства  Российской Федерации от 09.01.2009 № 13 «О реализации безвозмездно изъятых ..»</t>
  </si>
  <si>
    <t>Проведение обследования (рейды) территории среды обитания объектов животного мира</t>
  </si>
  <si>
    <t>Осуществление контроля за исполнением областных законов и иных нормативных правовых актов Ленинградской области, регулирующих отношения в сфере охраны и использования объектов животного мира и среды их обитания</t>
  </si>
  <si>
    <t>Пункт 2.1.11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Областной закон Ленинградской области от 21.06.2013 N 35-оз "Об охоте и о сохранении охотничьих ресурсов в Ленинградской области",
- Постановление Губернатора Ленинградской области от 29.12.2012 N 145-пг "Об определении видов разрешенной охоты и параметров осуществления охоты на территории Ленинградской области",
Приказы комитета.</t>
  </si>
  <si>
    <t>Составление бюджетной сметы расходов Учреждения и расчёта-обоснования к ней на текущий финансовый год;
Внесение изменений в бюджетную смету расходов на текущий финансовый год, их согласование с ГРБС, подготовка изменений в бюджетную смету расходов и расчёт-обоснование к ней, внесение изменений в кассовый план;
Подготовка проектов приказов, распоряжений, поручений по основной деятельности Учреждения;
Приём, рассмотрение, анализ, согласование и организация утверждения руководителем месячных, квартальных и годовых отчётов, представленных районными отделами Учреждения;
Проведение внутренних контрольных мероприятий по выполнению районными сотрудниками биотехнических мероприятий  (своевременная и полная выкладка кормов, своевременное и качественное проведение учётов численности охотничьих ресурсов, устройство и поддержание в рабочем состоянии биотехнических сооружений);
Подготовка квартальной и годовой отчётности по реализации подпрограммы «Животный мир» государственной программы Ленинградской области «Охрана окружающей среды Ленинградской области»</t>
  </si>
  <si>
    <t>Руководитель</t>
  </si>
  <si>
    <t>Разработка и реализация государственных программ Ленинградской области по охране и воспроизводству объектов животного мира и среды их обитания</t>
  </si>
  <si>
    <t>Пункт 2.1.13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постановление Правительства Ленинградской области от 31.10.2013 N 368 "О государственной программе Ленинградской области "Охрана окружающей среды Ленинградской области"</t>
  </si>
  <si>
    <t>Разработка государственной программы, внесение изменений, формирование информации для размещения на сайте, утверждение плана мероприятий, сводного детального плана-графика, формирование ОБАСов при подготовке проекта бюджета на очередной финансовый год.</t>
  </si>
  <si>
    <t>Организация и осуществление сохранения и использования охотничьих ресурсов и среды их обитания, за исключением охотничьих ресурсов, находящихся на особо охраняемых природных территориях федерального значения</t>
  </si>
  <si>
    <t>Пункт 2.2.1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 33 Федерального закона от 24.07.2009 г. № 209-ФЗ «Об охоте и о сохранении охотничьих ресурсов и о внесении изменений в отдельные законодательные акты Российской Федерации»</t>
  </si>
  <si>
    <t>Обеспечение проведения обследования (рейды)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</t>
  </si>
  <si>
    <t>Регулирование численности охотничьих ресурсов, за исключением охотничьих ресурсов, находящихся на особо охраняемых природных территориях федерального значения</t>
  </si>
  <si>
    <t>Пункт 2.2.2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 33 Федерального закона от 24.07.2009 г. № 209-ФЗ «Об охоте и о сохранении охотничьих ресурсов и о внесении изменений в отдельные законодательные акты Российской Федерации»,
- Приказ Минприроды РФ от 13.01.2011 г.  № 1
"Об утверждении Порядка принятия решения о регулировании численности охотничьих ресурсов и его формы"</t>
  </si>
  <si>
    <t>Осуществление контроля за использованием капканов и других устройств, используемых при осуществлении охоты</t>
  </si>
  <si>
    <t>Пункт 2.2.7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Минприроды России от 27.06.2012 N 171 "Об утверждении Административного регламента исполнения органами государственной власти субъектов Российской Федерации государственной функции по осуществлению федерального государственного охотничьего надзора"</t>
  </si>
  <si>
    <t>Обеспечение проведения обследований (рейдов)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охоты.</t>
  </si>
  <si>
    <t>Осуществление контроля за оборотом продукции охоты</t>
  </si>
  <si>
    <t>Пункт 2.2.8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 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 - Приказ Минприроды России от 27.06.2012 N 171 "Об утверждении Административного регламента исполнения органами государственной власти субъектов Российской Федерации государственной функции по осуществлению федерального государственного охотничьего надзора"</t>
  </si>
  <si>
    <t>Обеспечение проведения обследований (рейдов)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охоты;
Планирование плановых заданий на территории обитания объектов животного мира еженедельный контроль над проведением плановых заданий, в том числе над использованием капканов и других устройств:
-рассмотрение дела, вынесение постановления;
-составление акта об уничтожение объекта животного мира;
- составление протоколов об административных правонарушениях за нарушение законодательства;
Организация реализации/передачи  незаконно изъятых из среды обитания объектов животного мира. Переговоры в Росимуществе, подготовка материалов для оценки животного, письма в организации о приеме животных,  подготовка распоряжений, актов о реализации/передаче.</t>
  </si>
  <si>
    <t>Осуществление федерального государственного охотничьего надзора на территории Ленинградской области, за исключением особо охраняемых природных территорий федерального значения</t>
  </si>
  <si>
    <t>Пункт 2.2.9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Федерации",
- Федеральный закон от 26.12.2008 N 294-ФЗ
"О защите прав юридических лиц и индивидуальных предпринимателей при осуществлении государственного контроля (надзора) и муниципального контроля"
- Приказ Минприроды России от 27.06.2012 N 171 "Об утверждении Административного регламента исполнения органами государственной власти субъектов Российской Федерации государственной функции по осуществлению федерального государственного охотничьего надзора".</t>
  </si>
  <si>
    <t>Обеспечение проведения обследований (рейдов)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охоты;
Выезды на  ДТП с участием диких животных и оформление документов;
Совместные рейды;
По результатам выявленных нарушений обязательных требований в порядке, установленном Кодексом Российской Федерации об административных правонарушениях;
Осуществление учета гибели объектов животного мира, составлять акты и иные документы, необходимые для взыскания ущерба по фактам гибели объектов животного мира, о выявленных фактах докладывать начальнику отдела, оригиналы материалов передавать в отдел административной практики и оперативной работы комитета.</t>
  </si>
  <si>
    <t>Выполнение в установленном порядке бюджетных полномочий главного распорядителя бюджетных средств и получателя бюджетных средств. Осуществление полномочий администратора доходов и иных платежей бюджетов бюджетной системы Российской Федерации в сфере деятельности комитета.</t>
  </si>
  <si>
    <t>Пункт 2.3.2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</t>
  </si>
  <si>
    <t>Получение доведенных уведомлений об изменении бюджетных назначений;
Отражение операций в «1С: Бухгалтерия» и печать бухгалтерской справки;
Получение доведенных до комитета и подведомственных учреждений уведомлений о бюджетных назначений и уведомлений о лимитах бюджетных обязательств;
Отражение операций в «1С: Бухгалтерия» и печать бухгалтерской справки;
Составление дополнительных отчетов для начальника отдела;
Составление заявок на выделение финансирования из бюджета;
Получение и проверка документов, связанных с поступлением и выбытием нефинансовых активов;
Проведение и печать бухгалтерской справки в «1С: Бухгалтерия»;
Получение и проверка документов, связанных с поступлением и выбытием БСО;
Проведение и печать бухгалтерской справки в «1С: Бухгалтерия»;
Сверка по остаткам БСО;
Составление ежемесячной, квартальной отчетности;
Осуществление:
- учет основных средств;
- учет материальных запасов;
- учет расчетов денежных операций;
- учет кассовых операций;
- учет внутриведомственных расчетов по финансированию.Учет финансирования из бюджета;
- учет доходов;
- учет забалансовых счетов;
- учет обязательств.
Доведение до плательщиков сведения о реквизитах и иных сведений, необходимых для заполнения расчетных документов;
Осуществление своевременного начисления и учета платежей в бюджеты бюджетной системы Российской Федерации, внесение ф.л. в базу и т.д.;
Отражать операции по внесению изменений в ранее начисленные доходы в 1С: Бухгалтерия;
Работа в СУФД (выгрузка по ФБ и ОБ);
Выгрузка печатных форм;
Проведение инвентаризации.</t>
  </si>
  <si>
    <t>Главный бухгалтер</t>
  </si>
  <si>
    <t>Главный специалист</t>
  </si>
  <si>
    <t>Исполнение полномочия государственного заказчика в соответствии с Федеральным законом от 5 апреля 2013 года N 44-ФЗ "О контрактной системе в сфере закупок товаров, работ, услуг для обеспечения государственных и муниципальных нужд" и иными нормативными правовыми актами о контрактной системе в сфере закупок товаров, работ, услуг для обеспечения государственных и муниципальных нужд.</t>
  </si>
  <si>
    <t>Пункт 2.3.3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05.04.2013 г N 44-ФЗ "О контрактной системе в сфере закупок товаров, работ, услуг для обеспечения государственных и муниципальных нужд"</t>
  </si>
  <si>
    <t>Выполнение обязанностей по организации закупок и исполнению контрактов</t>
  </si>
  <si>
    <t>Главный механик</t>
  </si>
  <si>
    <t>ИТОГО по утвержденному шт.расп.</t>
  </si>
  <si>
    <t>Итого ФОТ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</si>
</sst>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Engravers MT"/>
      <family val="1"/>
    </font>
    <font>
      <sz val="9"/>
      <name val="Engravers MT"/>
      <family val="1"/>
    </font>
    <font>
      <b/>
      <sz val="9"/>
      <color theme="1"/>
      <name val="Engravers MT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2" fontId="3" fillId="0" borderId="1" xfId="0" applyNumberFormat="1" applyFont="1" applyBorder="1" applyAlignment="1">
      <alignment horizontal="left" wrapText="1"/>
    </xf>
    <xf numFmtId="164" fontId="5" fillId="0" borderId="1" xfId="0" applyNumberFormat="1" applyFont="1" applyBorder="1" applyAlignment="1">
      <alignment wrapText="1"/>
    </xf>
    <xf numFmtId="0" fontId="3" fillId="0" borderId="3" xfId="0" applyFont="1" applyBorder="1" applyAlignment="1">
      <alignment horizontal="justify" wrapText="1"/>
    </xf>
    <xf numFmtId="2" fontId="5" fillId="0" borderId="1" xfId="0" applyNumberFormat="1" applyFon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3" xfId="1" applyFont="1" applyBorder="1" applyAlignment="1">
      <alignment horizontal="justify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wrapText="1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3" fillId="2" borderId="0" xfId="0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0" fontId="3" fillId="0" borderId="0" xfId="0" applyFont="1" applyBorder="1" applyAlignment="1">
      <alignment horizontal="left" vertical="top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justify" wrapText="1"/>
    </xf>
    <xf numFmtId="0" fontId="3" fillId="2" borderId="0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9"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M314"/>
  <sheetViews>
    <sheetView showZeros="0" tabSelected="1" zoomScale="120" zoomScaleNormal="120" workbookViewId="0">
      <pane ySplit="1" topLeftCell="A2" activePane="bottomLeft" state="frozen"/>
      <selection pane="bottomLeft" activeCell="P299" sqref="P299"/>
    </sheetView>
  </sheetViews>
  <sheetFormatPr defaultRowHeight="12" x14ac:dyDescent="0.2"/>
  <cols>
    <col min="1" max="1" width="6.7109375" style="4" customWidth="1"/>
    <col min="2" max="2" width="38.140625" style="4" customWidth="1"/>
    <col min="3" max="3" width="46.42578125" style="17" customWidth="1"/>
    <col min="4" max="4" width="65.85546875" style="4" customWidth="1"/>
    <col min="5" max="6" width="11.42578125" style="4" customWidth="1"/>
    <col min="7" max="7" width="13.7109375" style="4" customWidth="1"/>
    <col min="8" max="8" width="16" style="18" customWidth="1"/>
    <col min="9" max="9" width="15.28515625" style="18" customWidth="1"/>
    <col min="10" max="10" width="15.5703125" style="18" customWidth="1"/>
    <col min="11" max="11" width="14.5703125" style="18" customWidth="1"/>
    <col min="12" max="12" width="17.140625" style="18" customWidth="1"/>
    <col min="13" max="13" width="15.5703125" style="4" bestFit="1" customWidth="1"/>
    <col min="14" max="16384" width="9.140625" style="4"/>
  </cols>
  <sheetData>
    <row r="1" spans="1:12" ht="6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15" customHeight="1" x14ac:dyDescent="0.2">
      <c r="A2" s="27">
        <v>1</v>
      </c>
      <c r="B2" s="29" t="s">
        <v>12</v>
      </c>
      <c r="C2" s="31" t="s">
        <v>13</v>
      </c>
      <c r="D2" s="5" t="s">
        <v>14</v>
      </c>
      <c r="E2" s="6"/>
      <c r="F2" s="6"/>
      <c r="G2" s="6"/>
      <c r="H2" s="7">
        <f>SUBTOTAL(9,H3:H51)</f>
        <v>8.2801218274111665</v>
      </c>
      <c r="I2" s="7"/>
      <c r="J2" s="7"/>
      <c r="K2" s="7">
        <f>H2</f>
        <v>8.2801218274111665</v>
      </c>
      <c r="L2" s="7"/>
    </row>
    <row r="3" spans="1:12" ht="55.5" customHeight="1" x14ac:dyDescent="0.2">
      <c r="A3" s="28"/>
      <c r="B3" s="30"/>
      <c r="C3" s="32"/>
      <c r="D3" s="8" t="s">
        <v>15</v>
      </c>
      <c r="E3" s="9"/>
      <c r="F3" s="9"/>
      <c r="G3" s="9">
        <f>SUBTOTAL(9,G4:G17)</f>
        <v>1384.55</v>
      </c>
      <c r="H3" s="7">
        <f>G3/1970</f>
        <v>0.70281725888324875</v>
      </c>
      <c r="I3" s="7"/>
      <c r="J3" s="7"/>
      <c r="K3" s="7">
        <f>H3</f>
        <v>0.70281725888324875</v>
      </c>
      <c r="L3" s="7"/>
    </row>
    <row r="4" spans="1:12" x14ac:dyDescent="0.2">
      <c r="A4" s="28"/>
      <c r="B4" s="30"/>
      <c r="C4" s="32"/>
      <c r="D4" s="8" t="s">
        <v>16</v>
      </c>
      <c r="E4" s="10">
        <v>110</v>
      </c>
      <c r="F4" s="10">
        <v>1</v>
      </c>
      <c r="G4" s="10">
        <f t="shared" ref="G4:G17" si="0">E4*F4</f>
        <v>110</v>
      </c>
      <c r="H4" s="16">
        <f t="shared" ref="H4:H17" si="1">G4/1970</f>
        <v>5.5837563451776651E-2</v>
      </c>
      <c r="I4" s="16"/>
      <c r="J4" s="16"/>
      <c r="K4" s="16">
        <f t="shared" ref="K4:K17" si="2">H4</f>
        <v>5.5837563451776651E-2</v>
      </c>
      <c r="L4" s="7"/>
    </row>
    <row r="5" spans="1:12" x14ac:dyDescent="0.2">
      <c r="A5" s="28"/>
      <c r="B5" s="30"/>
      <c r="C5" s="32"/>
      <c r="D5" s="8" t="s">
        <v>17</v>
      </c>
      <c r="E5" s="10">
        <v>160</v>
      </c>
      <c r="F5" s="10">
        <v>1</v>
      </c>
      <c r="G5" s="10">
        <f t="shared" si="0"/>
        <v>160</v>
      </c>
      <c r="H5" s="16">
        <f t="shared" si="1"/>
        <v>8.1218274111675121E-2</v>
      </c>
      <c r="I5" s="16"/>
      <c r="J5" s="16"/>
      <c r="K5" s="16">
        <f t="shared" si="2"/>
        <v>8.1218274111675121E-2</v>
      </c>
      <c r="L5" s="7"/>
    </row>
    <row r="6" spans="1:12" x14ac:dyDescent="0.2">
      <c r="A6" s="28"/>
      <c r="B6" s="30"/>
      <c r="C6" s="32"/>
      <c r="D6" s="8" t="s">
        <v>17</v>
      </c>
      <c r="E6" s="10">
        <v>160</v>
      </c>
      <c r="F6" s="10">
        <v>1</v>
      </c>
      <c r="G6" s="10">
        <f t="shared" si="0"/>
        <v>160</v>
      </c>
      <c r="H6" s="16">
        <f t="shared" si="1"/>
        <v>8.1218274111675121E-2</v>
      </c>
      <c r="I6" s="16"/>
      <c r="J6" s="16"/>
      <c r="K6" s="16">
        <f t="shared" si="2"/>
        <v>8.1218274111675121E-2</v>
      </c>
      <c r="L6" s="7"/>
    </row>
    <row r="7" spans="1:12" x14ac:dyDescent="0.2">
      <c r="A7" s="28"/>
      <c r="B7" s="30"/>
      <c r="C7" s="32"/>
      <c r="D7" s="8" t="s">
        <v>17</v>
      </c>
      <c r="E7" s="10">
        <v>160</v>
      </c>
      <c r="F7" s="10">
        <v>1</v>
      </c>
      <c r="G7" s="10">
        <f t="shared" si="0"/>
        <v>160</v>
      </c>
      <c r="H7" s="16">
        <f t="shared" si="1"/>
        <v>8.1218274111675121E-2</v>
      </c>
      <c r="I7" s="16"/>
      <c r="J7" s="16"/>
      <c r="K7" s="16">
        <f t="shared" si="2"/>
        <v>8.1218274111675121E-2</v>
      </c>
      <c r="L7" s="7"/>
    </row>
    <row r="8" spans="1:12" x14ac:dyDescent="0.2">
      <c r="A8" s="28"/>
      <c r="B8" s="30"/>
      <c r="C8" s="32"/>
      <c r="D8" s="8" t="s">
        <v>17</v>
      </c>
      <c r="E8" s="10">
        <v>160</v>
      </c>
      <c r="F8" s="10">
        <v>1</v>
      </c>
      <c r="G8" s="10">
        <f t="shared" si="0"/>
        <v>160</v>
      </c>
      <c r="H8" s="16">
        <f t="shared" si="1"/>
        <v>8.1218274111675121E-2</v>
      </c>
      <c r="I8" s="16"/>
      <c r="J8" s="16"/>
      <c r="K8" s="16">
        <f t="shared" si="2"/>
        <v>8.1218274111675121E-2</v>
      </c>
      <c r="L8" s="7"/>
    </row>
    <row r="9" spans="1:12" x14ac:dyDescent="0.2">
      <c r="A9" s="28"/>
      <c r="B9" s="30"/>
      <c r="C9" s="32"/>
      <c r="D9" s="8" t="s">
        <v>17</v>
      </c>
      <c r="E9" s="10">
        <v>160</v>
      </c>
      <c r="F9" s="10">
        <v>1</v>
      </c>
      <c r="G9" s="10">
        <f t="shared" si="0"/>
        <v>160</v>
      </c>
      <c r="H9" s="16">
        <f t="shared" si="1"/>
        <v>8.1218274111675121E-2</v>
      </c>
      <c r="I9" s="16"/>
      <c r="J9" s="16"/>
      <c r="K9" s="16">
        <f t="shared" si="2"/>
        <v>8.1218274111675121E-2</v>
      </c>
      <c r="L9" s="7"/>
    </row>
    <row r="10" spans="1:12" x14ac:dyDescent="0.2">
      <c r="A10" s="28"/>
      <c r="B10" s="30"/>
      <c r="C10" s="32"/>
      <c r="D10" s="8" t="s">
        <v>18</v>
      </c>
      <c r="E10" s="10">
        <v>115</v>
      </c>
      <c r="F10" s="10">
        <v>1</v>
      </c>
      <c r="G10" s="10">
        <f t="shared" si="0"/>
        <v>115</v>
      </c>
      <c r="H10" s="16">
        <f t="shared" si="1"/>
        <v>5.8375634517766499E-2</v>
      </c>
      <c r="I10" s="16"/>
      <c r="J10" s="16"/>
      <c r="K10" s="16">
        <f t="shared" si="2"/>
        <v>5.8375634517766499E-2</v>
      </c>
      <c r="L10" s="7"/>
    </row>
    <row r="11" spans="1:12" x14ac:dyDescent="0.2">
      <c r="A11" s="28"/>
      <c r="B11" s="30"/>
      <c r="C11" s="32"/>
      <c r="D11" s="8" t="s">
        <v>18</v>
      </c>
      <c r="E11" s="10">
        <v>112</v>
      </c>
      <c r="F11" s="10">
        <v>1</v>
      </c>
      <c r="G11" s="10">
        <f t="shared" si="0"/>
        <v>112</v>
      </c>
      <c r="H11" s="16">
        <f t="shared" si="1"/>
        <v>5.685279187817259E-2</v>
      </c>
      <c r="I11" s="16"/>
      <c r="J11" s="16"/>
      <c r="K11" s="16">
        <f t="shared" si="2"/>
        <v>5.685279187817259E-2</v>
      </c>
      <c r="L11" s="7"/>
    </row>
    <row r="12" spans="1:12" x14ac:dyDescent="0.2">
      <c r="A12" s="28"/>
      <c r="B12" s="30"/>
      <c r="C12" s="32"/>
      <c r="D12" s="8" t="s">
        <v>19</v>
      </c>
      <c r="E12" s="10">
        <v>9</v>
      </c>
      <c r="F12" s="10">
        <v>4</v>
      </c>
      <c r="G12" s="10">
        <f t="shared" si="0"/>
        <v>36</v>
      </c>
      <c r="H12" s="16">
        <f t="shared" si="1"/>
        <v>1.8274111675126905E-2</v>
      </c>
      <c r="I12" s="16"/>
      <c r="J12" s="16"/>
      <c r="K12" s="16">
        <f t="shared" si="2"/>
        <v>1.8274111675126905E-2</v>
      </c>
      <c r="L12" s="7"/>
    </row>
    <row r="13" spans="1:12" x14ac:dyDescent="0.2">
      <c r="A13" s="28"/>
      <c r="B13" s="30"/>
      <c r="C13" s="32"/>
      <c r="D13" s="8" t="s">
        <v>20</v>
      </c>
      <c r="E13" s="10">
        <v>113</v>
      </c>
      <c r="F13" s="10">
        <v>1</v>
      </c>
      <c r="G13" s="10">
        <f t="shared" si="0"/>
        <v>113</v>
      </c>
      <c r="H13" s="16">
        <f t="shared" si="1"/>
        <v>5.736040609137056E-2</v>
      </c>
      <c r="I13" s="16"/>
      <c r="J13" s="16"/>
      <c r="K13" s="16">
        <f t="shared" si="2"/>
        <v>5.736040609137056E-2</v>
      </c>
      <c r="L13" s="7"/>
    </row>
    <row r="14" spans="1:12" x14ac:dyDescent="0.2">
      <c r="A14" s="28"/>
      <c r="B14" s="30"/>
      <c r="C14" s="32"/>
      <c r="D14" s="8" t="s">
        <v>20</v>
      </c>
      <c r="E14" s="10">
        <v>25.3</v>
      </c>
      <c r="F14" s="10">
        <v>1</v>
      </c>
      <c r="G14" s="10">
        <f t="shared" si="0"/>
        <v>25.3</v>
      </c>
      <c r="H14" s="16">
        <f t="shared" si="1"/>
        <v>1.284263959390863E-2</v>
      </c>
      <c r="I14" s="16"/>
      <c r="J14" s="16"/>
      <c r="K14" s="16">
        <f t="shared" si="2"/>
        <v>1.284263959390863E-2</v>
      </c>
      <c r="L14" s="7"/>
    </row>
    <row r="15" spans="1:12" x14ac:dyDescent="0.2">
      <c r="A15" s="28"/>
      <c r="B15" s="30"/>
      <c r="C15" s="32"/>
      <c r="D15" s="8" t="s">
        <v>21</v>
      </c>
      <c r="E15" s="10">
        <v>25.25</v>
      </c>
      <c r="F15" s="10">
        <v>1</v>
      </c>
      <c r="G15" s="10">
        <f t="shared" si="0"/>
        <v>25.25</v>
      </c>
      <c r="H15" s="16">
        <f t="shared" si="1"/>
        <v>1.2817258883248731E-2</v>
      </c>
      <c r="I15" s="16"/>
      <c r="J15" s="16"/>
      <c r="K15" s="16">
        <f t="shared" si="2"/>
        <v>1.2817258883248731E-2</v>
      </c>
      <c r="L15" s="7"/>
    </row>
    <row r="16" spans="1:12" x14ac:dyDescent="0.2">
      <c r="A16" s="28"/>
      <c r="B16" s="30"/>
      <c r="C16" s="32"/>
      <c r="D16" s="8" t="s">
        <v>21</v>
      </c>
      <c r="E16" s="10">
        <v>24</v>
      </c>
      <c r="F16" s="10">
        <v>1</v>
      </c>
      <c r="G16" s="10">
        <f t="shared" si="0"/>
        <v>24</v>
      </c>
      <c r="H16" s="16">
        <f t="shared" si="1"/>
        <v>1.2182741116751269E-2</v>
      </c>
      <c r="I16" s="16"/>
      <c r="J16" s="16"/>
      <c r="K16" s="16">
        <f t="shared" si="2"/>
        <v>1.2182741116751269E-2</v>
      </c>
      <c r="L16" s="7"/>
    </row>
    <row r="17" spans="1:12" x14ac:dyDescent="0.2">
      <c r="A17" s="28"/>
      <c r="B17" s="30"/>
      <c r="C17" s="32"/>
      <c r="D17" s="8" t="s">
        <v>21</v>
      </c>
      <c r="E17" s="10">
        <v>24</v>
      </c>
      <c r="F17" s="10">
        <v>1</v>
      </c>
      <c r="G17" s="10">
        <f t="shared" si="0"/>
        <v>24</v>
      </c>
      <c r="H17" s="16">
        <f t="shared" si="1"/>
        <v>1.2182741116751269E-2</v>
      </c>
      <c r="I17" s="16"/>
      <c r="J17" s="16"/>
      <c r="K17" s="16">
        <f t="shared" si="2"/>
        <v>1.2182741116751269E-2</v>
      </c>
      <c r="L17" s="7"/>
    </row>
    <row r="18" spans="1:12" ht="53.25" customHeight="1" x14ac:dyDescent="0.2">
      <c r="A18" s="28"/>
      <c r="B18" s="30"/>
      <c r="C18" s="32"/>
      <c r="D18" s="11" t="s">
        <v>22</v>
      </c>
      <c r="E18" s="9"/>
      <c r="F18" s="9"/>
      <c r="G18" s="9">
        <f>SUBTOTAL(9,G19:G33)</f>
        <v>3554.3</v>
      </c>
      <c r="H18" s="7">
        <f>G18/1970</f>
        <v>1.8042131979695433</v>
      </c>
      <c r="I18" s="7"/>
      <c r="J18" s="7"/>
      <c r="K18" s="7">
        <f>H18</f>
        <v>1.8042131979695433</v>
      </c>
      <c r="L18" s="7"/>
    </row>
    <row r="19" spans="1:12" x14ac:dyDescent="0.2">
      <c r="A19" s="28"/>
      <c r="B19" s="30"/>
      <c r="C19" s="32"/>
      <c r="D19" s="8" t="s">
        <v>16</v>
      </c>
      <c r="E19" s="10">
        <v>6</v>
      </c>
      <c r="F19" s="10">
        <v>45</v>
      </c>
      <c r="G19" s="10">
        <f t="shared" ref="G19:G33" si="3">E19*F19</f>
        <v>270</v>
      </c>
      <c r="H19" s="16">
        <f t="shared" ref="H19:H33" si="4">G19/1970</f>
        <v>0.13705583756345177</v>
      </c>
      <c r="I19" s="16"/>
      <c r="J19" s="16"/>
      <c r="K19" s="16">
        <f t="shared" ref="K19:K33" si="5">H19</f>
        <v>0.13705583756345177</v>
      </c>
      <c r="L19" s="7"/>
    </row>
    <row r="20" spans="1:12" x14ac:dyDescent="0.2">
      <c r="A20" s="28"/>
      <c r="B20" s="30"/>
      <c r="C20" s="32"/>
      <c r="D20" s="8" t="s">
        <v>17</v>
      </c>
      <c r="E20" s="10">
        <v>6</v>
      </c>
      <c r="F20" s="10">
        <v>54</v>
      </c>
      <c r="G20" s="10">
        <f t="shared" si="3"/>
        <v>324</v>
      </c>
      <c r="H20" s="16">
        <f t="shared" si="4"/>
        <v>0.16446700507614212</v>
      </c>
      <c r="I20" s="16"/>
      <c r="J20" s="16"/>
      <c r="K20" s="16">
        <f t="shared" si="5"/>
        <v>0.16446700507614212</v>
      </c>
      <c r="L20" s="7"/>
    </row>
    <row r="21" spans="1:12" x14ac:dyDescent="0.2">
      <c r="A21" s="28"/>
      <c r="B21" s="30"/>
      <c r="C21" s="32"/>
      <c r="D21" s="8" t="s">
        <v>17</v>
      </c>
      <c r="E21" s="10">
        <v>6</v>
      </c>
      <c r="F21" s="10">
        <v>45</v>
      </c>
      <c r="G21" s="10">
        <f t="shared" si="3"/>
        <v>270</v>
      </c>
      <c r="H21" s="16">
        <f t="shared" si="4"/>
        <v>0.13705583756345177</v>
      </c>
      <c r="I21" s="16"/>
      <c r="J21" s="16"/>
      <c r="K21" s="16">
        <f t="shared" si="5"/>
        <v>0.13705583756345177</v>
      </c>
      <c r="L21" s="7"/>
    </row>
    <row r="22" spans="1:12" x14ac:dyDescent="0.2">
      <c r="A22" s="28"/>
      <c r="B22" s="30"/>
      <c r="C22" s="32"/>
      <c r="D22" s="8" t="s">
        <v>17</v>
      </c>
      <c r="E22" s="10">
        <v>6</v>
      </c>
      <c r="F22" s="10">
        <v>31</v>
      </c>
      <c r="G22" s="10">
        <f t="shared" si="3"/>
        <v>186</v>
      </c>
      <c r="H22" s="16">
        <f t="shared" si="4"/>
        <v>9.4416243654822332E-2</v>
      </c>
      <c r="I22" s="16"/>
      <c r="J22" s="16"/>
      <c r="K22" s="16">
        <f t="shared" si="5"/>
        <v>9.4416243654822332E-2</v>
      </c>
      <c r="L22" s="7"/>
    </row>
    <row r="23" spans="1:12" x14ac:dyDescent="0.2">
      <c r="A23" s="28"/>
      <c r="B23" s="30"/>
      <c r="C23" s="32"/>
      <c r="D23" s="8" t="s">
        <v>17</v>
      </c>
      <c r="E23" s="10">
        <v>6</v>
      </c>
      <c r="F23" s="10">
        <v>46</v>
      </c>
      <c r="G23" s="10">
        <f t="shared" si="3"/>
        <v>276</v>
      </c>
      <c r="H23" s="16">
        <f t="shared" si="4"/>
        <v>0.1401015228426396</v>
      </c>
      <c r="I23" s="16"/>
      <c r="J23" s="16"/>
      <c r="K23" s="16">
        <f t="shared" si="5"/>
        <v>0.1401015228426396</v>
      </c>
      <c r="L23" s="7"/>
    </row>
    <row r="24" spans="1:12" x14ac:dyDescent="0.2">
      <c r="A24" s="28"/>
      <c r="B24" s="30"/>
      <c r="C24" s="32"/>
      <c r="D24" s="8" t="s">
        <v>17</v>
      </c>
      <c r="E24" s="10">
        <v>6</v>
      </c>
      <c r="F24" s="10">
        <v>41</v>
      </c>
      <c r="G24" s="10">
        <f t="shared" si="3"/>
        <v>246</v>
      </c>
      <c r="H24" s="16">
        <f t="shared" si="4"/>
        <v>0.12487309644670051</v>
      </c>
      <c r="I24" s="16"/>
      <c r="J24" s="16"/>
      <c r="K24" s="16">
        <f t="shared" si="5"/>
        <v>0.12487309644670051</v>
      </c>
      <c r="L24" s="7"/>
    </row>
    <row r="25" spans="1:12" x14ac:dyDescent="0.2">
      <c r="A25" s="28"/>
      <c r="B25" s="30"/>
      <c r="C25" s="32"/>
      <c r="D25" s="8" t="s">
        <v>18</v>
      </c>
      <c r="E25" s="10">
        <v>4</v>
      </c>
      <c r="F25" s="10">
        <v>46</v>
      </c>
      <c r="G25" s="10">
        <f t="shared" si="3"/>
        <v>184</v>
      </c>
      <c r="H25" s="16">
        <f t="shared" si="4"/>
        <v>9.3401015228426393E-2</v>
      </c>
      <c r="I25" s="16"/>
      <c r="J25" s="16"/>
      <c r="K25" s="16">
        <f t="shared" si="5"/>
        <v>9.3401015228426393E-2</v>
      </c>
      <c r="L25" s="7"/>
    </row>
    <row r="26" spans="1:12" x14ac:dyDescent="0.2">
      <c r="A26" s="28"/>
      <c r="B26" s="30"/>
      <c r="C26" s="32"/>
      <c r="D26" s="8" t="s">
        <v>18</v>
      </c>
      <c r="E26" s="10">
        <v>6</v>
      </c>
      <c r="F26" s="10">
        <v>4</v>
      </c>
      <c r="G26" s="10">
        <f t="shared" si="3"/>
        <v>24</v>
      </c>
      <c r="H26" s="16">
        <f t="shared" si="4"/>
        <v>1.2182741116751269E-2</v>
      </c>
      <c r="I26" s="16"/>
      <c r="J26" s="16"/>
      <c r="K26" s="16">
        <f t="shared" si="5"/>
        <v>1.2182741116751269E-2</v>
      </c>
      <c r="L26" s="7"/>
    </row>
    <row r="27" spans="1:12" x14ac:dyDescent="0.2">
      <c r="A27" s="28"/>
      <c r="B27" s="30"/>
      <c r="C27" s="32"/>
      <c r="D27" s="8" t="s">
        <v>18</v>
      </c>
      <c r="E27" s="10">
        <v>6</v>
      </c>
      <c r="F27" s="10">
        <v>43</v>
      </c>
      <c r="G27" s="10">
        <f t="shared" si="3"/>
        <v>258</v>
      </c>
      <c r="H27" s="16">
        <f t="shared" si="4"/>
        <v>0.13096446700507614</v>
      </c>
      <c r="I27" s="16"/>
      <c r="J27" s="16"/>
      <c r="K27" s="16">
        <f t="shared" si="5"/>
        <v>0.13096446700507614</v>
      </c>
      <c r="L27" s="7"/>
    </row>
    <row r="28" spans="1:12" x14ac:dyDescent="0.2">
      <c r="A28" s="28"/>
      <c r="B28" s="30"/>
      <c r="C28" s="32"/>
      <c r="D28" s="8" t="s">
        <v>19</v>
      </c>
      <c r="E28" s="10">
        <v>0.53</v>
      </c>
      <c r="F28" s="10">
        <v>110</v>
      </c>
      <c r="G28" s="10">
        <f t="shared" si="3"/>
        <v>58.300000000000004</v>
      </c>
      <c r="H28" s="16">
        <f t="shared" si="4"/>
        <v>2.9593908629441626E-2</v>
      </c>
      <c r="I28" s="16"/>
      <c r="J28" s="16"/>
      <c r="K28" s="16">
        <f t="shared" si="5"/>
        <v>2.9593908629441626E-2</v>
      </c>
      <c r="L28" s="7"/>
    </row>
    <row r="29" spans="1:12" x14ac:dyDescent="0.2">
      <c r="A29" s="28"/>
      <c r="B29" s="30"/>
      <c r="C29" s="32"/>
      <c r="D29" s="8" t="s">
        <v>18</v>
      </c>
      <c r="E29" s="10">
        <v>6</v>
      </c>
      <c r="F29" s="10">
        <v>44</v>
      </c>
      <c r="G29" s="10">
        <f t="shared" si="3"/>
        <v>264</v>
      </c>
      <c r="H29" s="16">
        <f t="shared" si="4"/>
        <v>0.13401015228426397</v>
      </c>
      <c r="I29" s="16"/>
      <c r="J29" s="16"/>
      <c r="K29" s="16">
        <f t="shared" si="5"/>
        <v>0.13401015228426397</v>
      </c>
      <c r="L29" s="7"/>
    </row>
    <row r="30" spans="1:12" x14ac:dyDescent="0.2">
      <c r="A30" s="28"/>
      <c r="B30" s="30"/>
      <c r="C30" s="32"/>
      <c r="D30" s="8" t="s">
        <v>20</v>
      </c>
      <c r="E30" s="10">
        <v>6</v>
      </c>
      <c r="F30" s="10">
        <v>41</v>
      </c>
      <c r="G30" s="10">
        <f t="shared" si="3"/>
        <v>246</v>
      </c>
      <c r="H30" s="16">
        <f t="shared" si="4"/>
        <v>0.12487309644670051</v>
      </c>
      <c r="I30" s="16"/>
      <c r="J30" s="16"/>
      <c r="K30" s="16">
        <f t="shared" si="5"/>
        <v>0.12487309644670051</v>
      </c>
      <c r="L30" s="7"/>
    </row>
    <row r="31" spans="1:12" x14ac:dyDescent="0.2">
      <c r="A31" s="28"/>
      <c r="B31" s="30"/>
      <c r="C31" s="32"/>
      <c r="D31" s="8" t="s">
        <v>20</v>
      </c>
      <c r="E31" s="10">
        <v>6</v>
      </c>
      <c r="F31" s="10">
        <v>85</v>
      </c>
      <c r="G31" s="10">
        <f t="shared" si="3"/>
        <v>510</v>
      </c>
      <c r="H31" s="16">
        <f t="shared" si="4"/>
        <v>0.25888324873096447</v>
      </c>
      <c r="I31" s="16"/>
      <c r="J31" s="16"/>
      <c r="K31" s="16">
        <f t="shared" si="5"/>
        <v>0.25888324873096447</v>
      </c>
      <c r="L31" s="7"/>
    </row>
    <row r="32" spans="1:12" x14ac:dyDescent="0.2">
      <c r="A32" s="28"/>
      <c r="B32" s="30"/>
      <c r="C32" s="32"/>
      <c r="D32" s="8" t="s">
        <v>21</v>
      </c>
      <c r="E32" s="10">
        <v>6</v>
      </c>
      <c r="F32" s="10">
        <v>51</v>
      </c>
      <c r="G32" s="10">
        <f t="shared" si="3"/>
        <v>306</v>
      </c>
      <c r="H32" s="16">
        <f t="shared" si="4"/>
        <v>0.15532994923857868</v>
      </c>
      <c r="I32" s="16"/>
      <c r="J32" s="16"/>
      <c r="K32" s="16">
        <f t="shared" si="5"/>
        <v>0.15532994923857868</v>
      </c>
      <c r="L32" s="7"/>
    </row>
    <row r="33" spans="1:12" x14ac:dyDescent="0.2">
      <c r="A33" s="28"/>
      <c r="B33" s="30"/>
      <c r="C33" s="32"/>
      <c r="D33" s="8" t="s">
        <v>21</v>
      </c>
      <c r="E33" s="10">
        <v>6</v>
      </c>
      <c r="F33" s="10">
        <v>22</v>
      </c>
      <c r="G33" s="10">
        <f t="shared" si="3"/>
        <v>132</v>
      </c>
      <c r="H33" s="16">
        <f t="shared" si="4"/>
        <v>6.7005076142131983E-2</v>
      </c>
      <c r="I33" s="16"/>
      <c r="J33" s="16"/>
      <c r="K33" s="16">
        <f t="shared" si="5"/>
        <v>6.7005076142131983E-2</v>
      </c>
      <c r="L33" s="7"/>
    </row>
    <row r="34" spans="1:12" ht="72" x14ac:dyDescent="0.2">
      <c r="A34" s="28"/>
      <c r="B34" s="30"/>
      <c r="C34" s="32"/>
      <c r="D34" s="11" t="s">
        <v>23</v>
      </c>
      <c r="E34" s="9"/>
      <c r="F34" s="9"/>
      <c r="G34" s="9">
        <f>SUBTOTAL(9,G35:G49)</f>
        <v>3017</v>
      </c>
      <c r="H34" s="7">
        <f>G34/1970</f>
        <v>1.5314720812182741</v>
      </c>
      <c r="I34" s="7"/>
      <c r="J34" s="7"/>
      <c r="K34" s="7">
        <f>H34</f>
        <v>1.5314720812182741</v>
      </c>
      <c r="L34" s="7"/>
    </row>
    <row r="35" spans="1:12" x14ac:dyDescent="0.2">
      <c r="A35" s="28"/>
      <c r="B35" s="30"/>
      <c r="C35" s="32"/>
      <c r="D35" s="8" t="s">
        <v>16</v>
      </c>
      <c r="E35" s="10">
        <v>7</v>
      </c>
      <c r="F35" s="10">
        <v>25</v>
      </c>
      <c r="G35" s="10">
        <f t="shared" ref="G35:G49" si="6">E35*F35</f>
        <v>175</v>
      </c>
      <c r="H35" s="16">
        <f t="shared" ref="H35:H49" si="7">G35/1970</f>
        <v>8.8832487309644673E-2</v>
      </c>
      <c r="I35" s="16"/>
      <c r="J35" s="16"/>
      <c r="K35" s="16">
        <f t="shared" ref="K35:K49" si="8">H35</f>
        <v>8.8832487309644673E-2</v>
      </c>
      <c r="L35" s="7"/>
    </row>
    <row r="36" spans="1:12" x14ac:dyDescent="0.2">
      <c r="A36" s="28"/>
      <c r="B36" s="30"/>
      <c r="C36" s="32"/>
      <c r="D36" s="8" t="s">
        <v>17</v>
      </c>
      <c r="E36" s="10">
        <v>8</v>
      </c>
      <c r="F36" s="10">
        <v>5</v>
      </c>
      <c r="G36" s="10">
        <f t="shared" si="6"/>
        <v>40</v>
      </c>
      <c r="H36" s="16">
        <f t="shared" si="7"/>
        <v>2.030456852791878E-2</v>
      </c>
      <c r="I36" s="16"/>
      <c r="J36" s="16"/>
      <c r="K36" s="16">
        <f t="shared" si="8"/>
        <v>2.030456852791878E-2</v>
      </c>
      <c r="L36" s="7"/>
    </row>
    <row r="37" spans="1:12" x14ac:dyDescent="0.2">
      <c r="A37" s="28"/>
      <c r="B37" s="30"/>
      <c r="C37" s="32"/>
      <c r="D37" s="8" t="s">
        <v>17</v>
      </c>
      <c r="E37" s="10">
        <v>8</v>
      </c>
      <c r="F37" s="10">
        <v>24</v>
      </c>
      <c r="G37" s="10">
        <f t="shared" si="6"/>
        <v>192</v>
      </c>
      <c r="H37" s="16">
        <f t="shared" si="7"/>
        <v>9.746192893401015E-2</v>
      </c>
      <c r="I37" s="16"/>
      <c r="J37" s="16"/>
      <c r="K37" s="16">
        <f t="shared" si="8"/>
        <v>9.746192893401015E-2</v>
      </c>
      <c r="L37" s="7"/>
    </row>
    <row r="38" spans="1:12" x14ac:dyDescent="0.2">
      <c r="A38" s="28"/>
      <c r="B38" s="30"/>
      <c r="C38" s="32"/>
      <c r="D38" s="8" t="s">
        <v>17</v>
      </c>
      <c r="E38" s="10">
        <v>8</v>
      </c>
      <c r="F38" s="10">
        <v>26</v>
      </c>
      <c r="G38" s="10">
        <f t="shared" si="6"/>
        <v>208</v>
      </c>
      <c r="H38" s="16">
        <f t="shared" si="7"/>
        <v>0.10558375634517767</v>
      </c>
      <c r="I38" s="16"/>
      <c r="J38" s="16"/>
      <c r="K38" s="16">
        <f t="shared" si="8"/>
        <v>0.10558375634517767</v>
      </c>
      <c r="L38" s="7"/>
    </row>
    <row r="39" spans="1:12" x14ac:dyDescent="0.2">
      <c r="A39" s="28"/>
      <c r="B39" s="30"/>
      <c r="C39" s="32"/>
      <c r="D39" s="8" t="s">
        <v>17</v>
      </c>
      <c r="E39" s="10">
        <v>8</v>
      </c>
      <c r="F39" s="10">
        <v>25</v>
      </c>
      <c r="G39" s="10">
        <f t="shared" si="6"/>
        <v>200</v>
      </c>
      <c r="H39" s="16">
        <f t="shared" si="7"/>
        <v>0.10152284263959391</v>
      </c>
      <c r="I39" s="16"/>
      <c r="J39" s="16"/>
      <c r="K39" s="16">
        <f t="shared" si="8"/>
        <v>0.10152284263959391</v>
      </c>
      <c r="L39" s="7"/>
    </row>
    <row r="40" spans="1:12" x14ac:dyDescent="0.2">
      <c r="A40" s="28"/>
      <c r="B40" s="30"/>
      <c r="C40" s="32"/>
      <c r="D40" s="8" t="s">
        <v>17</v>
      </c>
      <c r="E40" s="10">
        <v>8</v>
      </c>
      <c r="F40" s="10">
        <v>23</v>
      </c>
      <c r="G40" s="10">
        <f t="shared" si="6"/>
        <v>184</v>
      </c>
      <c r="H40" s="16">
        <f t="shared" si="7"/>
        <v>9.3401015228426393E-2</v>
      </c>
      <c r="I40" s="16"/>
      <c r="J40" s="16"/>
      <c r="K40" s="16">
        <f t="shared" si="8"/>
        <v>9.3401015228426393E-2</v>
      </c>
      <c r="L40" s="7"/>
    </row>
    <row r="41" spans="1:12" x14ac:dyDescent="0.2">
      <c r="A41" s="28"/>
      <c r="B41" s="30"/>
      <c r="C41" s="32"/>
      <c r="D41" s="8" t="s">
        <v>18</v>
      </c>
      <c r="E41" s="10">
        <v>7</v>
      </c>
      <c r="F41" s="10">
        <v>96</v>
      </c>
      <c r="G41" s="10">
        <f t="shared" si="6"/>
        <v>672</v>
      </c>
      <c r="H41" s="16">
        <f t="shared" si="7"/>
        <v>0.34111675126903551</v>
      </c>
      <c r="I41" s="16"/>
      <c r="J41" s="16"/>
      <c r="K41" s="16">
        <f t="shared" si="8"/>
        <v>0.34111675126903551</v>
      </c>
      <c r="L41" s="7"/>
    </row>
    <row r="42" spans="1:12" x14ac:dyDescent="0.2">
      <c r="A42" s="28"/>
      <c r="B42" s="30"/>
      <c r="C42" s="32"/>
      <c r="D42" s="8" t="s">
        <v>18</v>
      </c>
      <c r="E42" s="10">
        <v>7</v>
      </c>
      <c r="F42" s="10">
        <v>7</v>
      </c>
      <c r="G42" s="10">
        <f t="shared" si="6"/>
        <v>49</v>
      </c>
      <c r="H42" s="16">
        <f t="shared" si="7"/>
        <v>2.4873096446700507E-2</v>
      </c>
      <c r="I42" s="16"/>
      <c r="J42" s="16"/>
      <c r="K42" s="16">
        <f t="shared" si="8"/>
        <v>2.4873096446700507E-2</v>
      </c>
      <c r="L42" s="7"/>
    </row>
    <row r="43" spans="1:12" x14ac:dyDescent="0.2">
      <c r="A43" s="28"/>
      <c r="B43" s="30"/>
      <c r="C43" s="32"/>
      <c r="D43" s="8" t="s">
        <v>18</v>
      </c>
      <c r="E43" s="10">
        <v>7</v>
      </c>
      <c r="F43" s="10">
        <v>11</v>
      </c>
      <c r="G43" s="10">
        <f t="shared" si="6"/>
        <v>77</v>
      </c>
      <c r="H43" s="16">
        <f t="shared" si="7"/>
        <v>3.9086294416243658E-2</v>
      </c>
      <c r="I43" s="16"/>
      <c r="J43" s="16"/>
      <c r="K43" s="16">
        <f t="shared" si="8"/>
        <v>3.9086294416243658E-2</v>
      </c>
      <c r="L43" s="7"/>
    </row>
    <row r="44" spans="1:12" x14ac:dyDescent="0.2">
      <c r="A44" s="28"/>
      <c r="B44" s="30"/>
      <c r="C44" s="32"/>
      <c r="D44" s="8" t="s">
        <v>19</v>
      </c>
      <c r="E44" s="10">
        <v>8</v>
      </c>
      <c r="F44" s="10">
        <v>38</v>
      </c>
      <c r="G44" s="10">
        <f t="shared" si="6"/>
        <v>304</v>
      </c>
      <c r="H44" s="16">
        <f t="shared" si="7"/>
        <v>0.15431472081218275</v>
      </c>
      <c r="I44" s="16"/>
      <c r="J44" s="16"/>
      <c r="K44" s="16">
        <f t="shared" si="8"/>
        <v>0.15431472081218275</v>
      </c>
      <c r="L44" s="7"/>
    </row>
    <row r="45" spans="1:12" x14ac:dyDescent="0.2">
      <c r="A45" s="28"/>
      <c r="B45" s="30"/>
      <c r="C45" s="32"/>
      <c r="D45" s="8" t="s">
        <v>20</v>
      </c>
      <c r="E45" s="10">
        <v>4</v>
      </c>
      <c r="F45" s="10">
        <v>1</v>
      </c>
      <c r="G45" s="10">
        <f t="shared" si="6"/>
        <v>4</v>
      </c>
      <c r="H45" s="16">
        <f t="shared" si="7"/>
        <v>2.0304568527918783E-3</v>
      </c>
      <c r="I45" s="16"/>
      <c r="J45" s="16"/>
      <c r="K45" s="16">
        <f t="shared" si="8"/>
        <v>2.0304568527918783E-3</v>
      </c>
      <c r="L45" s="7"/>
    </row>
    <row r="46" spans="1:12" x14ac:dyDescent="0.2">
      <c r="A46" s="28"/>
      <c r="B46" s="30"/>
      <c r="C46" s="32"/>
      <c r="D46" s="8" t="s">
        <v>20</v>
      </c>
      <c r="E46" s="10">
        <v>4</v>
      </c>
      <c r="F46" s="10">
        <v>1</v>
      </c>
      <c r="G46" s="10">
        <f t="shared" si="6"/>
        <v>4</v>
      </c>
      <c r="H46" s="16">
        <f t="shared" si="7"/>
        <v>2.0304568527918783E-3</v>
      </c>
      <c r="I46" s="16"/>
      <c r="J46" s="16"/>
      <c r="K46" s="16">
        <f t="shared" si="8"/>
        <v>2.0304568527918783E-3</v>
      </c>
      <c r="L46" s="7"/>
    </row>
    <row r="47" spans="1:12" x14ac:dyDescent="0.2">
      <c r="A47" s="28"/>
      <c r="B47" s="30"/>
      <c r="C47" s="32"/>
      <c r="D47" s="8" t="s">
        <v>21</v>
      </c>
      <c r="E47" s="10">
        <v>4</v>
      </c>
      <c r="F47" s="10">
        <v>11</v>
      </c>
      <c r="G47" s="10">
        <f t="shared" si="6"/>
        <v>44</v>
      </c>
      <c r="H47" s="16">
        <f t="shared" si="7"/>
        <v>2.2335025380710659E-2</v>
      </c>
      <c r="I47" s="16"/>
      <c r="J47" s="16"/>
      <c r="K47" s="16">
        <f t="shared" si="8"/>
        <v>2.2335025380710659E-2</v>
      </c>
      <c r="L47" s="7"/>
    </row>
    <row r="48" spans="1:12" x14ac:dyDescent="0.2">
      <c r="A48" s="28"/>
      <c r="B48" s="30"/>
      <c r="C48" s="32"/>
      <c r="D48" s="8" t="s">
        <v>21</v>
      </c>
      <c r="E48" s="10">
        <v>8</v>
      </c>
      <c r="F48" s="10">
        <v>58</v>
      </c>
      <c r="G48" s="10">
        <f t="shared" si="6"/>
        <v>464</v>
      </c>
      <c r="H48" s="16">
        <f t="shared" si="7"/>
        <v>0.23553299492385787</v>
      </c>
      <c r="I48" s="16"/>
      <c r="J48" s="16"/>
      <c r="K48" s="16">
        <f t="shared" si="8"/>
        <v>0.23553299492385787</v>
      </c>
      <c r="L48" s="7"/>
    </row>
    <row r="49" spans="1:12" x14ac:dyDescent="0.2">
      <c r="A49" s="28"/>
      <c r="B49" s="30"/>
      <c r="C49" s="32"/>
      <c r="D49" s="8" t="s">
        <v>21</v>
      </c>
      <c r="E49" s="10">
        <v>8</v>
      </c>
      <c r="F49" s="10">
        <v>50</v>
      </c>
      <c r="G49" s="10">
        <f t="shared" si="6"/>
        <v>400</v>
      </c>
      <c r="H49" s="16">
        <f t="shared" si="7"/>
        <v>0.20304568527918782</v>
      </c>
      <c r="I49" s="16"/>
      <c r="J49" s="16"/>
      <c r="K49" s="16">
        <f t="shared" si="8"/>
        <v>0.20304568527918782</v>
      </c>
      <c r="L49" s="7"/>
    </row>
    <row r="50" spans="1:12" x14ac:dyDescent="0.2">
      <c r="A50" s="28"/>
      <c r="B50" s="30"/>
      <c r="C50" s="32"/>
      <c r="D50" s="11" t="s">
        <v>24</v>
      </c>
      <c r="E50" s="9"/>
      <c r="F50" s="9"/>
      <c r="G50" s="9">
        <f>SUBTOTAL(9,G51:G51)</f>
        <v>200.07000000000002</v>
      </c>
      <c r="H50" s="7">
        <f>G50/1970</f>
        <v>0.10155837563451778</v>
      </c>
      <c r="I50" s="7"/>
      <c r="J50" s="7"/>
      <c r="K50" s="7">
        <f>H50</f>
        <v>0.10155837563451778</v>
      </c>
      <c r="L50" s="7"/>
    </row>
    <row r="51" spans="1:12" x14ac:dyDescent="0.2">
      <c r="A51" s="28"/>
      <c r="B51" s="30"/>
      <c r="C51" s="32"/>
      <c r="D51" s="8" t="s">
        <v>25</v>
      </c>
      <c r="E51" s="10">
        <v>0.81</v>
      </c>
      <c r="F51" s="10">
        <v>247</v>
      </c>
      <c r="G51" s="10">
        <f>E51*F51</f>
        <v>200.07000000000002</v>
      </c>
      <c r="H51" s="16">
        <f>G51/1970</f>
        <v>0.10155837563451778</v>
      </c>
      <c r="I51" s="16"/>
      <c r="J51" s="16"/>
      <c r="K51" s="16">
        <f>H51</f>
        <v>0.10155837563451778</v>
      </c>
      <c r="L51" s="7"/>
    </row>
    <row r="52" spans="1:12" ht="15" customHeight="1" x14ac:dyDescent="0.2">
      <c r="A52" s="27">
        <v>3</v>
      </c>
      <c r="B52" s="31" t="s">
        <v>26</v>
      </c>
      <c r="C52" s="31" t="s">
        <v>27</v>
      </c>
      <c r="D52" s="5" t="s">
        <v>14</v>
      </c>
      <c r="E52" s="6"/>
      <c r="F52" s="6"/>
      <c r="G52" s="6"/>
      <c r="H52" s="7">
        <f>SUBTOTAL(9,H53:H72)</f>
        <v>1.1948527918781726</v>
      </c>
      <c r="I52" s="7"/>
      <c r="J52" s="7"/>
      <c r="K52" s="7">
        <f>H52</f>
        <v>1.1948527918781726</v>
      </c>
      <c r="L52" s="7"/>
    </row>
    <row r="53" spans="1:12" ht="36" x14ac:dyDescent="0.2">
      <c r="A53" s="28"/>
      <c r="B53" s="32"/>
      <c r="C53" s="32"/>
      <c r="D53" s="11" t="s">
        <v>28</v>
      </c>
      <c r="E53" s="9"/>
      <c r="F53" s="9"/>
      <c r="G53" s="9">
        <f>SUBTOTAL(9,G54:G69)</f>
        <v>631.05999999999995</v>
      </c>
      <c r="H53" s="7">
        <f>G53/1970</f>
        <v>0.32033502538071063</v>
      </c>
      <c r="I53" s="7"/>
      <c r="J53" s="7"/>
      <c r="K53" s="7">
        <f>H53</f>
        <v>0.32033502538071063</v>
      </c>
      <c r="L53" s="7"/>
    </row>
    <row r="54" spans="1:12" x14ac:dyDescent="0.2">
      <c r="A54" s="28"/>
      <c r="B54" s="32"/>
      <c r="C54" s="32"/>
      <c r="D54" s="8" t="s">
        <v>16</v>
      </c>
      <c r="E54" s="10">
        <v>7</v>
      </c>
      <c r="F54" s="10">
        <v>1</v>
      </c>
      <c r="G54" s="10">
        <f t="shared" ref="G54:G69" si="9">E54*F54</f>
        <v>7</v>
      </c>
      <c r="H54" s="16">
        <f t="shared" ref="H54:H69" si="10">G54/1970</f>
        <v>3.5532994923857869E-3</v>
      </c>
      <c r="I54" s="16"/>
      <c r="J54" s="16"/>
      <c r="K54" s="16">
        <f t="shared" ref="K54:K69" si="11">H54</f>
        <v>3.5532994923857869E-3</v>
      </c>
      <c r="L54" s="7"/>
    </row>
    <row r="55" spans="1:12" x14ac:dyDescent="0.2">
      <c r="A55" s="28"/>
      <c r="B55" s="32"/>
      <c r="C55" s="32"/>
      <c r="D55" s="8" t="s">
        <v>17</v>
      </c>
      <c r="E55" s="10">
        <v>8</v>
      </c>
      <c r="F55" s="10">
        <v>2</v>
      </c>
      <c r="G55" s="10">
        <f t="shared" si="9"/>
        <v>16</v>
      </c>
      <c r="H55" s="16">
        <f t="shared" si="10"/>
        <v>8.1218274111675131E-3</v>
      </c>
      <c r="I55" s="16"/>
      <c r="J55" s="16"/>
      <c r="K55" s="16">
        <f t="shared" si="11"/>
        <v>8.1218274111675131E-3</v>
      </c>
      <c r="L55" s="7"/>
    </row>
    <row r="56" spans="1:12" x14ac:dyDescent="0.2">
      <c r="A56" s="28"/>
      <c r="B56" s="32"/>
      <c r="C56" s="32"/>
      <c r="D56" s="8" t="s">
        <v>17</v>
      </c>
      <c r="E56" s="10">
        <v>8</v>
      </c>
      <c r="F56" s="10">
        <v>17</v>
      </c>
      <c r="G56" s="10">
        <f t="shared" si="9"/>
        <v>136</v>
      </c>
      <c r="H56" s="16">
        <f t="shared" si="10"/>
        <v>6.9035532994923862E-2</v>
      </c>
      <c r="I56" s="16"/>
      <c r="J56" s="16"/>
      <c r="K56" s="16">
        <f t="shared" si="11"/>
        <v>6.9035532994923862E-2</v>
      </c>
      <c r="L56" s="7"/>
    </row>
    <row r="57" spans="1:12" x14ac:dyDescent="0.2">
      <c r="A57" s="28"/>
      <c r="B57" s="32"/>
      <c r="C57" s="32"/>
      <c r="D57" s="8" t="s">
        <v>17</v>
      </c>
      <c r="E57" s="10">
        <v>8</v>
      </c>
      <c r="F57" s="10">
        <v>11</v>
      </c>
      <c r="G57" s="10">
        <f t="shared" si="9"/>
        <v>88</v>
      </c>
      <c r="H57" s="16">
        <f t="shared" si="10"/>
        <v>4.4670050761421318E-2</v>
      </c>
      <c r="I57" s="16"/>
      <c r="J57" s="16"/>
      <c r="K57" s="16">
        <f t="shared" si="11"/>
        <v>4.4670050761421318E-2</v>
      </c>
      <c r="L57" s="7"/>
    </row>
    <row r="58" spans="1:12" x14ac:dyDescent="0.2">
      <c r="A58" s="28"/>
      <c r="B58" s="32"/>
      <c r="C58" s="32"/>
      <c r="D58" s="8" t="s">
        <v>17</v>
      </c>
      <c r="E58" s="10">
        <v>8</v>
      </c>
      <c r="F58" s="10">
        <v>3</v>
      </c>
      <c r="G58" s="10">
        <f t="shared" si="9"/>
        <v>24</v>
      </c>
      <c r="H58" s="16">
        <f t="shared" si="10"/>
        <v>1.2182741116751269E-2</v>
      </c>
      <c r="I58" s="16"/>
      <c r="J58" s="16"/>
      <c r="K58" s="16">
        <f t="shared" si="11"/>
        <v>1.2182741116751269E-2</v>
      </c>
      <c r="L58" s="7"/>
    </row>
    <row r="59" spans="1:12" x14ac:dyDescent="0.2">
      <c r="A59" s="28"/>
      <c r="B59" s="32"/>
      <c r="C59" s="32"/>
      <c r="D59" s="8" t="s">
        <v>17</v>
      </c>
      <c r="E59" s="10">
        <v>8</v>
      </c>
      <c r="F59" s="10">
        <v>4</v>
      </c>
      <c r="G59" s="10">
        <f t="shared" si="9"/>
        <v>32</v>
      </c>
      <c r="H59" s="16">
        <f t="shared" si="10"/>
        <v>1.6243654822335026E-2</v>
      </c>
      <c r="I59" s="16"/>
      <c r="J59" s="16"/>
      <c r="K59" s="16">
        <f t="shared" si="11"/>
        <v>1.6243654822335026E-2</v>
      </c>
      <c r="L59" s="7"/>
    </row>
    <row r="60" spans="1:12" x14ac:dyDescent="0.2">
      <c r="A60" s="28"/>
      <c r="B60" s="32"/>
      <c r="C60" s="32"/>
      <c r="D60" s="8" t="s">
        <v>18</v>
      </c>
      <c r="E60" s="10">
        <v>7</v>
      </c>
      <c r="F60" s="10">
        <v>2</v>
      </c>
      <c r="G60" s="10">
        <f t="shared" si="9"/>
        <v>14</v>
      </c>
      <c r="H60" s="16">
        <f t="shared" si="10"/>
        <v>7.1065989847715737E-3</v>
      </c>
      <c r="I60" s="16"/>
      <c r="J60" s="16"/>
      <c r="K60" s="16">
        <f t="shared" si="11"/>
        <v>7.1065989847715737E-3</v>
      </c>
      <c r="L60" s="7"/>
    </row>
    <row r="61" spans="1:12" x14ac:dyDescent="0.2">
      <c r="A61" s="28"/>
      <c r="B61" s="32"/>
      <c r="C61" s="32"/>
      <c r="D61" s="8" t="s">
        <v>18</v>
      </c>
      <c r="E61" s="10">
        <v>7</v>
      </c>
      <c r="F61" s="10">
        <v>2</v>
      </c>
      <c r="G61" s="10">
        <f t="shared" si="9"/>
        <v>14</v>
      </c>
      <c r="H61" s="16">
        <f t="shared" si="10"/>
        <v>7.1065989847715737E-3</v>
      </c>
      <c r="I61" s="16"/>
      <c r="J61" s="16"/>
      <c r="K61" s="16">
        <f t="shared" si="11"/>
        <v>7.1065989847715737E-3</v>
      </c>
      <c r="L61" s="7"/>
    </row>
    <row r="62" spans="1:12" x14ac:dyDescent="0.2">
      <c r="A62" s="28"/>
      <c r="B62" s="32"/>
      <c r="C62" s="32"/>
      <c r="D62" s="8" t="s">
        <v>18</v>
      </c>
      <c r="E62" s="10">
        <v>7</v>
      </c>
      <c r="F62" s="10">
        <v>3</v>
      </c>
      <c r="G62" s="10">
        <f t="shared" si="9"/>
        <v>21</v>
      </c>
      <c r="H62" s="16">
        <f t="shared" si="10"/>
        <v>1.065989847715736E-2</v>
      </c>
      <c r="I62" s="16"/>
      <c r="J62" s="16"/>
      <c r="K62" s="16">
        <f t="shared" si="11"/>
        <v>1.065989847715736E-2</v>
      </c>
      <c r="L62" s="7"/>
    </row>
    <row r="63" spans="1:12" x14ac:dyDescent="0.2">
      <c r="A63" s="28"/>
      <c r="B63" s="32"/>
      <c r="C63" s="32"/>
      <c r="D63" s="8" t="s">
        <v>19</v>
      </c>
      <c r="E63" s="10">
        <v>8</v>
      </c>
      <c r="F63" s="10">
        <v>3</v>
      </c>
      <c r="G63" s="10">
        <f t="shared" si="9"/>
        <v>24</v>
      </c>
      <c r="H63" s="16">
        <f t="shared" si="10"/>
        <v>1.2182741116751269E-2</v>
      </c>
      <c r="I63" s="16"/>
      <c r="J63" s="16"/>
      <c r="K63" s="16">
        <f t="shared" si="11"/>
        <v>1.2182741116751269E-2</v>
      </c>
      <c r="L63" s="7"/>
    </row>
    <row r="64" spans="1:12" x14ac:dyDescent="0.2">
      <c r="A64" s="28"/>
      <c r="B64" s="32"/>
      <c r="C64" s="32"/>
      <c r="D64" s="8" t="s">
        <v>20</v>
      </c>
      <c r="E64" s="10">
        <v>7</v>
      </c>
      <c r="F64" s="10">
        <v>2</v>
      </c>
      <c r="G64" s="10">
        <f t="shared" si="9"/>
        <v>14</v>
      </c>
      <c r="H64" s="16">
        <f t="shared" si="10"/>
        <v>7.1065989847715737E-3</v>
      </c>
      <c r="I64" s="16"/>
      <c r="J64" s="16"/>
      <c r="K64" s="16">
        <f t="shared" si="11"/>
        <v>7.1065989847715737E-3</v>
      </c>
      <c r="L64" s="7"/>
    </row>
    <row r="65" spans="1:12" x14ac:dyDescent="0.2">
      <c r="A65" s="28"/>
      <c r="B65" s="32"/>
      <c r="C65" s="32"/>
      <c r="D65" s="8" t="s">
        <v>20</v>
      </c>
      <c r="E65" s="10">
        <v>7</v>
      </c>
      <c r="F65" s="10">
        <v>2</v>
      </c>
      <c r="G65" s="10">
        <f t="shared" si="9"/>
        <v>14</v>
      </c>
      <c r="H65" s="16">
        <f t="shared" si="10"/>
        <v>7.1065989847715737E-3</v>
      </c>
      <c r="I65" s="16"/>
      <c r="J65" s="16"/>
      <c r="K65" s="16">
        <f t="shared" si="11"/>
        <v>7.1065989847715737E-3</v>
      </c>
      <c r="L65" s="7"/>
    </row>
    <row r="66" spans="1:12" x14ac:dyDescent="0.2">
      <c r="A66" s="28"/>
      <c r="B66" s="32"/>
      <c r="C66" s="32"/>
      <c r="D66" s="8" t="s">
        <v>21</v>
      </c>
      <c r="E66" s="10">
        <v>8</v>
      </c>
      <c r="F66" s="10">
        <v>2</v>
      </c>
      <c r="G66" s="10">
        <f t="shared" si="9"/>
        <v>16</v>
      </c>
      <c r="H66" s="16">
        <f t="shared" si="10"/>
        <v>8.1218274111675131E-3</v>
      </c>
      <c r="I66" s="16"/>
      <c r="J66" s="16"/>
      <c r="K66" s="16">
        <f t="shared" si="11"/>
        <v>8.1218274111675131E-3</v>
      </c>
      <c r="L66" s="7"/>
    </row>
    <row r="67" spans="1:12" x14ac:dyDescent="0.2">
      <c r="A67" s="28"/>
      <c r="B67" s="32"/>
      <c r="C67" s="32"/>
      <c r="D67" s="8" t="s">
        <v>21</v>
      </c>
      <c r="E67" s="10">
        <v>9.1</v>
      </c>
      <c r="F67" s="10">
        <v>10</v>
      </c>
      <c r="G67" s="10">
        <f t="shared" si="9"/>
        <v>91</v>
      </c>
      <c r="H67" s="16">
        <f t="shared" si="10"/>
        <v>4.6192893401015227E-2</v>
      </c>
      <c r="I67" s="16"/>
      <c r="J67" s="16"/>
      <c r="K67" s="16">
        <f t="shared" si="11"/>
        <v>4.6192893401015227E-2</v>
      </c>
      <c r="L67" s="7"/>
    </row>
    <row r="68" spans="1:12" x14ac:dyDescent="0.2">
      <c r="A68" s="28"/>
      <c r="B68" s="32"/>
      <c r="C68" s="32"/>
      <c r="D68" s="8" t="s">
        <v>21</v>
      </c>
      <c r="E68" s="10">
        <v>6.67</v>
      </c>
      <c r="F68" s="10">
        <v>9</v>
      </c>
      <c r="G68" s="10">
        <f t="shared" si="9"/>
        <v>60.03</v>
      </c>
      <c r="H68" s="16">
        <f t="shared" si="10"/>
        <v>3.0472081218274112E-2</v>
      </c>
      <c r="I68" s="16"/>
      <c r="J68" s="16"/>
      <c r="K68" s="16">
        <f t="shared" si="11"/>
        <v>3.0472081218274112E-2</v>
      </c>
      <c r="L68" s="7"/>
    </row>
    <row r="69" spans="1:12" x14ac:dyDescent="0.2">
      <c r="A69" s="28"/>
      <c r="B69" s="32"/>
      <c r="C69" s="32"/>
      <c r="D69" s="8" t="s">
        <v>21</v>
      </c>
      <c r="E69" s="10">
        <v>6.67</v>
      </c>
      <c r="F69" s="10">
        <v>9</v>
      </c>
      <c r="G69" s="10">
        <f t="shared" si="9"/>
        <v>60.03</v>
      </c>
      <c r="H69" s="16">
        <f t="shared" si="10"/>
        <v>3.0472081218274112E-2</v>
      </c>
      <c r="I69" s="16"/>
      <c r="J69" s="16"/>
      <c r="K69" s="16">
        <f t="shared" si="11"/>
        <v>3.0472081218274112E-2</v>
      </c>
      <c r="L69" s="7"/>
    </row>
    <row r="70" spans="1:12" x14ac:dyDescent="0.2">
      <c r="A70" s="28"/>
      <c r="B70" s="32"/>
      <c r="C70" s="32"/>
      <c r="D70" s="11" t="s">
        <v>24</v>
      </c>
      <c r="E70" s="9"/>
      <c r="F70" s="9"/>
      <c r="G70" s="9">
        <f>SUBTOTAL(9,G71:G72)</f>
        <v>545.87</v>
      </c>
      <c r="H70" s="7">
        <f>G70/1970</f>
        <v>0.27709137055837563</v>
      </c>
      <c r="I70" s="7"/>
      <c r="J70" s="7"/>
      <c r="K70" s="7">
        <f>H70</f>
        <v>0.27709137055837563</v>
      </c>
      <c r="L70" s="7"/>
    </row>
    <row r="71" spans="1:12" x14ac:dyDescent="0.2">
      <c r="A71" s="28"/>
      <c r="B71" s="32"/>
      <c r="C71" s="32"/>
      <c r="D71" s="8" t="s">
        <v>29</v>
      </c>
      <c r="E71" s="10">
        <v>1.4</v>
      </c>
      <c r="F71" s="10">
        <v>247</v>
      </c>
      <c r="G71" s="10">
        <f>E71*F71</f>
        <v>345.79999999999995</v>
      </c>
      <c r="H71" s="16">
        <f t="shared" ref="H71:H72" si="12">G71/1970</f>
        <v>0.17553299492385785</v>
      </c>
      <c r="I71" s="16"/>
      <c r="J71" s="16"/>
      <c r="K71" s="16">
        <f t="shared" ref="K71:K72" si="13">H71</f>
        <v>0.17553299492385785</v>
      </c>
      <c r="L71" s="7"/>
    </row>
    <row r="72" spans="1:12" x14ac:dyDescent="0.2">
      <c r="A72" s="28"/>
      <c r="B72" s="32"/>
      <c r="C72" s="32"/>
      <c r="D72" s="8" t="s">
        <v>25</v>
      </c>
      <c r="E72" s="10">
        <v>0.81</v>
      </c>
      <c r="F72" s="10">
        <v>247</v>
      </c>
      <c r="G72" s="10">
        <f>E72*F72</f>
        <v>200.07000000000002</v>
      </c>
      <c r="H72" s="16">
        <f t="shared" si="12"/>
        <v>0.10155837563451778</v>
      </c>
      <c r="I72" s="16"/>
      <c r="J72" s="16"/>
      <c r="K72" s="16">
        <f t="shared" si="13"/>
        <v>0.10155837563451778</v>
      </c>
      <c r="L72" s="7"/>
    </row>
    <row r="73" spans="1:12" ht="15" customHeight="1" x14ac:dyDescent="0.2">
      <c r="A73" s="27">
        <v>5</v>
      </c>
      <c r="B73" s="31" t="s">
        <v>30</v>
      </c>
      <c r="C73" s="31" t="s">
        <v>31</v>
      </c>
      <c r="D73" s="5" t="s">
        <v>14</v>
      </c>
      <c r="E73" s="6"/>
      <c r="F73" s="6"/>
      <c r="G73" s="6"/>
      <c r="H73" s="7">
        <f>SUBTOTAL(9,H74:H111)</f>
        <v>10.170426395939081</v>
      </c>
      <c r="I73" s="7"/>
      <c r="J73" s="7"/>
      <c r="K73" s="7">
        <f>H73</f>
        <v>10.170426395939081</v>
      </c>
      <c r="L73" s="7"/>
    </row>
    <row r="74" spans="1:12" ht="131.25" customHeight="1" x14ac:dyDescent="0.2">
      <c r="A74" s="28"/>
      <c r="B74" s="32"/>
      <c r="C74" s="32"/>
      <c r="D74" s="11" t="s">
        <v>32</v>
      </c>
      <c r="E74" s="9"/>
      <c r="F74" s="9"/>
      <c r="G74" s="9">
        <f>SUBTOTAL(9,G75:G90)</f>
        <v>2672</v>
      </c>
      <c r="H74" s="7">
        <f>G74/1970</f>
        <v>1.3563451776649746</v>
      </c>
      <c r="I74" s="7"/>
      <c r="J74" s="7"/>
      <c r="K74" s="7">
        <f>H74</f>
        <v>1.3563451776649746</v>
      </c>
      <c r="L74" s="7"/>
    </row>
    <row r="75" spans="1:12" x14ac:dyDescent="0.2">
      <c r="A75" s="28"/>
      <c r="B75" s="32"/>
      <c r="C75" s="32"/>
      <c r="D75" s="8" t="s">
        <v>16</v>
      </c>
      <c r="E75" s="10">
        <v>4</v>
      </c>
      <c r="F75" s="10">
        <v>48</v>
      </c>
      <c r="G75" s="10">
        <f t="shared" ref="G75:G90" si="14">E75*F75</f>
        <v>192</v>
      </c>
      <c r="H75" s="16">
        <f t="shared" ref="H75:H90" si="15">G75/1970</f>
        <v>9.746192893401015E-2</v>
      </c>
      <c r="I75" s="16"/>
      <c r="J75" s="16"/>
      <c r="K75" s="16">
        <f t="shared" ref="K75:K90" si="16">H75</f>
        <v>9.746192893401015E-2</v>
      </c>
      <c r="L75" s="7"/>
    </row>
    <row r="76" spans="1:12" x14ac:dyDescent="0.2">
      <c r="A76" s="28"/>
      <c r="B76" s="32"/>
      <c r="C76" s="32"/>
      <c r="D76" s="8" t="s">
        <v>17</v>
      </c>
      <c r="E76" s="10">
        <v>4</v>
      </c>
      <c r="F76" s="10">
        <v>48</v>
      </c>
      <c r="G76" s="10">
        <f t="shared" si="14"/>
        <v>192</v>
      </c>
      <c r="H76" s="16">
        <f t="shared" si="15"/>
        <v>9.746192893401015E-2</v>
      </c>
      <c r="I76" s="16"/>
      <c r="J76" s="16"/>
      <c r="K76" s="16">
        <f t="shared" si="16"/>
        <v>9.746192893401015E-2</v>
      </c>
      <c r="L76" s="7"/>
    </row>
    <row r="77" spans="1:12" x14ac:dyDescent="0.2">
      <c r="A77" s="28"/>
      <c r="B77" s="32"/>
      <c r="C77" s="32"/>
      <c r="D77" s="8" t="s">
        <v>17</v>
      </c>
      <c r="E77" s="10">
        <v>4</v>
      </c>
      <c r="F77" s="10">
        <v>48</v>
      </c>
      <c r="G77" s="10">
        <f t="shared" si="14"/>
        <v>192</v>
      </c>
      <c r="H77" s="16">
        <f t="shared" si="15"/>
        <v>9.746192893401015E-2</v>
      </c>
      <c r="I77" s="16"/>
      <c r="J77" s="16"/>
      <c r="K77" s="16">
        <f t="shared" si="16"/>
        <v>9.746192893401015E-2</v>
      </c>
      <c r="L77" s="7"/>
    </row>
    <row r="78" spans="1:12" x14ac:dyDescent="0.2">
      <c r="A78" s="28"/>
      <c r="B78" s="32"/>
      <c r="C78" s="32"/>
      <c r="D78" s="8" t="s">
        <v>17</v>
      </c>
      <c r="E78" s="10">
        <v>4</v>
      </c>
      <c r="F78" s="10">
        <v>25</v>
      </c>
      <c r="G78" s="10">
        <f t="shared" si="14"/>
        <v>100</v>
      </c>
      <c r="H78" s="16">
        <f t="shared" si="15"/>
        <v>5.0761421319796954E-2</v>
      </c>
      <c r="I78" s="16"/>
      <c r="J78" s="16"/>
      <c r="K78" s="16">
        <f t="shared" si="16"/>
        <v>5.0761421319796954E-2</v>
      </c>
      <c r="L78" s="7"/>
    </row>
    <row r="79" spans="1:12" x14ac:dyDescent="0.2">
      <c r="A79" s="28"/>
      <c r="B79" s="32"/>
      <c r="C79" s="32"/>
      <c r="D79" s="8" t="s">
        <v>17</v>
      </c>
      <c r="E79" s="10">
        <v>4</v>
      </c>
      <c r="F79" s="10">
        <v>24</v>
      </c>
      <c r="G79" s="10">
        <f t="shared" si="14"/>
        <v>96</v>
      </c>
      <c r="H79" s="16">
        <f t="shared" si="15"/>
        <v>4.8730964467005075E-2</v>
      </c>
      <c r="I79" s="16"/>
      <c r="J79" s="16"/>
      <c r="K79" s="16">
        <f t="shared" si="16"/>
        <v>4.8730964467005075E-2</v>
      </c>
      <c r="L79" s="7"/>
    </row>
    <row r="80" spans="1:12" x14ac:dyDescent="0.2">
      <c r="A80" s="28"/>
      <c r="B80" s="32"/>
      <c r="C80" s="32"/>
      <c r="D80" s="8" t="s">
        <v>17</v>
      </c>
      <c r="E80" s="10">
        <v>4</v>
      </c>
      <c r="F80" s="10">
        <v>44</v>
      </c>
      <c r="G80" s="10">
        <f t="shared" si="14"/>
        <v>176</v>
      </c>
      <c r="H80" s="16">
        <f t="shared" si="15"/>
        <v>8.9340101522842635E-2</v>
      </c>
      <c r="I80" s="16"/>
      <c r="J80" s="16"/>
      <c r="K80" s="16">
        <f t="shared" si="16"/>
        <v>8.9340101522842635E-2</v>
      </c>
      <c r="L80" s="7"/>
    </row>
    <row r="81" spans="1:12" x14ac:dyDescent="0.2">
      <c r="A81" s="28"/>
      <c r="B81" s="32"/>
      <c r="C81" s="32"/>
      <c r="D81" s="8" t="s">
        <v>18</v>
      </c>
      <c r="E81" s="10">
        <v>4</v>
      </c>
      <c r="F81" s="10">
        <v>1</v>
      </c>
      <c r="G81" s="10">
        <f t="shared" si="14"/>
        <v>4</v>
      </c>
      <c r="H81" s="16">
        <f t="shared" si="15"/>
        <v>2.0304568527918783E-3</v>
      </c>
      <c r="I81" s="16"/>
      <c r="J81" s="16"/>
      <c r="K81" s="16">
        <f t="shared" si="16"/>
        <v>2.0304568527918783E-3</v>
      </c>
      <c r="L81" s="7"/>
    </row>
    <row r="82" spans="1:12" x14ac:dyDescent="0.2">
      <c r="A82" s="28"/>
      <c r="B82" s="32"/>
      <c r="C82" s="32"/>
      <c r="D82" s="8" t="s">
        <v>18</v>
      </c>
      <c r="E82" s="10">
        <v>4</v>
      </c>
      <c r="F82" s="10">
        <v>9</v>
      </c>
      <c r="G82" s="10">
        <f t="shared" si="14"/>
        <v>36</v>
      </c>
      <c r="H82" s="16">
        <f t="shared" si="15"/>
        <v>1.8274111675126905E-2</v>
      </c>
      <c r="I82" s="16"/>
      <c r="J82" s="16"/>
      <c r="K82" s="16">
        <f t="shared" si="16"/>
        <v>1.8274111675126905E-2</v>
      </c>
      <c r="L82" s="7"/>
    </row>
    <row r="83" spans="1:12" x14ac:dyDescent="0.2">
      <c r="A83" s="28"/>
      <c r="B83" s="32"/>
      <c r="C83" s="32"/>
      <c r="D83" s="8" t="s">
        <v>18</v>
      </c>
      <c r="E83" s="10">
        <v>4</v>
      </c>
      <c r="F83" s="10">
        <v>9</v>
      </c>
      <c r="G83" s="10">
        <f t="shared" si="14"/>
        <v>36</v>
      </c>
      <c r="H83" s="16">
        <f t="shared" si="15"/>
        <v>1.8274111675126905E-2</v>
      </c>
      <c r="I83" s="16"/>
      <c r="J83" s="16"/>
      <c r="K83" s="16">
        <f t="shared" si="16"/>
        <v>1.8274111675126905E-2</v>
      </c>
      <c r="L83" s="7"/>
    </row>
    <row r="84" spans="1:12" x14ac:dyDescent="0.2">
      <c r="A84" s="28"/>
      <c r="B84" s="32"/>
      <c r="C84" s="32"/>
      <c r="D84" s="8" t="s">
        <v>19</v>
      </c>
      <c r="E84" s="10">
        <v>4</v>
      </c>
      <c r="F84" s="10">
        <v>99</v>
      </c>
      <c r="G84" s="10">
        <f t="shared" si="14"/>
        <v>396</v>
      </c>
      <c r="H84" s="16">
        <f t="shared" si="15"/>
        <v>0.20101522842639594</v>
      </c>
      <c r="I84" s="16"/>
      <c r="J84" s="16"/>
      <c r="K84" s="16">
        <f t="shared" si="16"/>
        <v>0.20101522842639594</v>
      </c>
      <c r="L84" s="7"/>
    </row>
    <row r="85" spans="1:12" x14ac:dyDescent="0.2">
      <c r="A85" s="28"/>
      <c r="B85" s="32"/>
      <c r="C85" s="32"/>
      <c r="D85" s="8" t="s">
        <v>20</v>
      </c>
      <c r="E85" s="10">
        <v>4</v>
      </c>
      <c r="F85" s="10">
        <v>48</v>
      </c>
      <c r="G85" s="10">
        <f t="shared" si="14"/>
        <v>192</v>
      </c>
      <c r="H85" s="16">
        <f t="shared" si="15"/>
        <v>9.746192893401015E-2</v>
      </c>
      <c r="I85" s="16"/>
      <c r="J85" s="16"/>
      <c r="K85" s="16">
        <f t="shared" si="16"/>
        <v>9.746192893401015E-2</v>
      </c>
      <c r="L85" s="7"/>
    </row>
    <row r="86" spans="1:12" x14ac:dyDescent="0.2">
      <c r="A86" s="28"/>
      <c r="B86" s="32"/>
      <c r="C86" s="32"/>
      <c r="D86" s="8" t="s">
        <v>20</v>
      </c>
      <c r="E86" s="10">
        <v>4</v>
      </c>
      <c r="F86" s="10">
        <v>48</v>
      </c>
      <c r="G86" s="10">
        <f t="shared" si="14"/>
        <v>192</v>
      </c>
      <c r="H86" s="16">
        <f t="shared" si="15"/>
        <v>9.746192893401015E-2</v>
      </c>
      <c r="I86" s="16"/>
      <c r="J86" s="16"/>
      <c r="K86" s="16">
        <f t="shared" si="16"/>
        <v>9.746192893401015E-2</v>
      </c>
      <c r="L86" s="7"/>
    </row>
    <row r="87" spans="1:12" x14ac:dyDescent="0.2">
      <c r="A87" s="28"/>
      <c r="B87" s="32"/>
      <c r="C87" s="32"/>
      <c r="D87" s="8" t="s">
        <v>21</v>
      </c>
      <c r="E87" s="10">
        <v>7</v>
      </c>
      <c r="F87" s="10">
        <v>48</v>
      </c>
      <c r="G87" s="10">
        <f t="shared" si="14"/>
        <v>336</v>
      </c>
      <c r="H87" s="16">
        <f t="shared" si="15"/>
        <v>0.17055837563451776</v>
      </c>
      <c r="I87" s="16"/>
      <c r="J87" s="16"/>
      <c r="K87" s="16">
        <f t="shared" si="16"/>
        <v>0.17055837563451776</v>
      </c>
      <c r="L87" s="7"/>
    </row>
    <row r="88" spans="1:12" x14ac:dyDescent="0.2">
      <c r="A88" s="28"/>
      <c r="B88" s="32"/>
      <c r="C88" s="32"/>
      <c r="D88" s="8" t="s">
        <v>21</v>
      </c>
      <c r="E88" s="10">
        <v>7</v>
      </c>
      <c r="F88" s="10">
        <v>16</v>
      </c>
      <c r="G88" s="10">
        <f t="shared" si="14"/>
        <v>112</v>
      </c>
      <c r="H88" s="16">
        <f t="shared" si="15"/>
        <v>5.685279187817259E-2</v>
      </c>
      <c r="I88" s="16"/>
      <c r="J88" s="16"/>
      <c r="K88" s="16">
        <f t="shared" si="16"/>
        <v>5.685279187817259E-2</v>
      </c>
      <c r="L88" s="7"/>
    </row>
    <row r="89" spans="1:12" x14ac:dyDescent="0.2">
      <c r="A89" s="28"/>
      <c r="B89" s="32"/>
      <c r="C89" s="32"/>
      <c r="D89" s="8" t="s">
        <v>21</v>
      </c>
      <c r="E89" s="10">
        <v>4</v>
      </c>
      <c r="F89" s="10">
        <v>55</v>
      </c>
      <c r="G89" s="10">
        <f t="shared" si="14"/>
        <v>220</v>
      </c>
      <c r="H89" s="16">
        <f t="shared" si="15"/>
        <v>0.1116751269035533</v>
      </c>
      <c r="I89" s="16"/>
      <c r="J89" s="16"/>
      <c r="K89" s="16">
        <f t="shared" si="16"/>
        <v>0.1116751269035533</v>
      </c>
      <c r="L89" s="7"/>
    </row>
    <row r="90" spans="1:12" x14ac:dyDescent="0.2">
      <c r="A90" s="28"/>
      <c r="B90" s="32"/>
      <c r="C90" s="32"/>
      <c r="D90" s="8" t="s">
        <v>21</v>
      </c>
      <c r="E90" s="10">
        <v>5</v>
      </c>
      <c r="F90" s="10">
        <v>40</v>
      </c>
      <c r="G90" s="10">
        <f t="shared" si="14"/>
        <v>200</v>
      </c>
      <c r="H90" s="16">
        <f t="shared" si="15"/>
        <v>0.10152284263959391</v>
      </c>
      <c r="I90" s="16"/>
      <c r="J90" s="16"/>
      <c r="K90" s="16">
        <f t="shared" si="16"/>
        <v>0.10152284263959391</v>
      </c>
      <c r="L90" s="7"/>
    </row>
    <row r="91" spans="1:12" x14ac:dyDescent="0.2">
      <c r="A91" s="28"/>
      <c r="B91" s="32"/>
      <c r="C91" s="32"/>
      <c r="D91" s="11" t="s">
        <v>33</v>
      </c>
      <c r="E91" s="9"/>
      <c r="F91" s="9"/>
      <c r="G91" s="9">
        <f>SUBTOTAL(9,G92:G108)</f>
        <v>6800</v>
      </c>
      <c r="H91" s="7">
        <f>G91/1970</f>
        <v>3.451776649746193</v>
      </c>
      <c r="I91" s="7"/>
      <c r="J91" s="7"/>
      <c r="K91" s="7">
        <f>H91</f>
        <v>3.451776649746193</v>
      </c>
      <c r="L91" s="7"/>
    </row>
    <row r="92" spans="1:12" x14ac:dyDescent="0.2">
      <c r="A92" s="28"/>
      <c r="B92" s="32"/>
      <c r="C92" s="32"/>
      <c r="D92" s="8" t="s">
        <v>16</v>
      </c>
      <c r="E92" s="10">
        <v>40</v>
      </c>
      <c r="F92" s="10">
        <v>10</v>
      </c>
      <c r="G92" s="10">
        <f t="shared" ref="G92:G107" si="17">E92*F92</f>
        <v>400</v>
      </c>
      <c r="H92" s="16">
        <f t="shared" ref="H92:H108" si="18">G92/1970</f>
        <v>0.20304568527918782</v>
      </c>
      <c r="I92" s="16"/>
      <c r="J92" s="16"/>
      <c r="K92" s="16">
        <f t="shared" ref="K92:K108" si="19">H92</f>
        <v>0.20304568527918782</v>
      </c>
      <c r="L92" s="7"/>
    </row>
    <row r="93" spans="1:12" x14ac:dyDescent="0.2">
      <c r="A93" s="28"/>
      <c r="B93" s="32"/>
      <c r="C93" s="32"/>
      <c r="D93" s="8" t="s">
        <v>17</v>
      </c>
      <c r="E93" s="10">
        <v>40</v>
      </c>
      <c r="F93" s="10">
        <v>10</v>
      </c>
      <c r="G93" s="10">
        <f t="shared" si="17"/>
        <v>400</v>
      </c>
      <c r="H93" s="16">
        <f t="shared" si="18"/>
        <v>0.20304568527918782</v>
      </c>
      <c r="I93" s="16"/>
      <c r="J93" s="16"/>
      <c r="K93" s="16">
        <f t="shared" si="19"/>
        <v>0.20304568527918782</v>
      </c>
      <c r="L93" s="7"/>
    </row>
    <row r="94" spans="1:12" x14ac:dyDescent="0.2">
      <c r="A94" s="28"/>
      <c r="B94" s="32"/>
      <c r="C94" s="32"/>
      <c r="D94" s="8" t="s">
        <v>17</v>
      </c>
      <c r="E94" s="10">
        <v>40</v>
      </c>
      <c r="F94" s="10">
        <v>10</v>
      </c>
      <c r="G94" s="10">
        <f t="shared" si="17"/>
        <v>400</v>
      </c>
      <c r="H94" s="16">
        <f t="shared" si="18"/>
        <v>0.20304568527918782</v>
      </c>
      <c r="I94" s="16"/>
      <c r="J94" s="16"/>
      <c r="K94" s="16">
        <f t="shared" si="19"/>
        <v>0.20304568527918782</v>
      </c>
      <c r="L94" s="7"/>
    </row>
    <row r="95" spans="1:12" x14ac:dyDescent="0.2">
      <c r="A95" s="28"/>
      <c r="B95" s="32"/>
      <c r="C95" s="32"/>
      <c r="D95" s="8" t="s">
        <v>17</v>
      </c>
      <c r="E95" s="10">
        <v>40</v>
      </c>
      <c r="F95" s="10">
        <v>10</v>
      </c>
      <c r="G95" s="10">
        <f t="shared" si="17"/>
        <v>400</v>
      </c>
      <c r="H95" s="16">
        <f t="shared" si="18"/>
        <v>0.20304568527918782</v>
      </c>
      <c r="I95" s="16"/>
      <c r="J95" s="16"/>
      <c r="K95" s="16">
        <f t="shared" si="19"/>
        <v>0.20304568527918782</v>
      </c>
      <c r="L95" s="7"/>
    </row>
    <row r="96" spans="1:12" x14ac:dyDescent="0.2">
      <c r="A96" s="28"/>
      <c r="B96" s="32"/>
      <c r="C96" s="32"/>
      <c r="D96" s="8" t="s">
        <v>17</v>
      </c>
      <c r="E96" s="10">
        <v>40</v>
      </c>
      <c r="F96" s="10">
        <v>10</v>
      </c>
      <c r="G96" s="10">
        <f t="shared" si="17"/>
        <v>400</v>
      </c>
      <c r="H96" s="16">
        <f t="shared" si="18"/>
        <v>0.20304568527918782</v>
      </c>
      <c r="I96" s="16"/>
      <c r="J96" s="16"/>
      <c r="K96" s="16">
        <f t="shared" si="19"/>
        <v>0.20304568527918782</v>
      </c>
      <c r="L96" s="7"/>
    </row>
    <row r="97" spans="1:12" x14ac:dyDescent="0.2">
      <c r="A97" s="28"/>
      <c r="B97" s="32"/>
      <c r="C97" s="32"/>
      <c r="D97" s="8" t="s">
        <v>17</v>
      </c>
      <c r="E97" s="10">
        <v>40</v>
      </c>
      <c r="F97" s="10">
        <v>10</v>
      </c>
      <c r="G97" s="10">
        <f t="shared" si="17"/>
        <v>400</v>
      </c>
      <c r="H97" s="16">
        <f t="shared" si="18"/>
        <v>0.20304568527918782</v>
      </c>
      <c r="I97" s="16"/>
      <c r="J97" s="16"/>
      <c r="K97" s="16">
        <f t="shared" si="19"/>
        <v>0.20304568527918782</v>
      </c>
      <c r="L97" s="7"/>
    </row>
    <row r="98" spans="1:12" x14ac:dyDescent="0.2">
      <c r="A98" s="28"/>
      <c r="B98" s="32"/>
      <c r="C98" s="32"/>
      <c r="D98" s="8" t="s">
        <v>18</v>
      </c>
      <c r="E98" s="10">
        <v>40</v>
      </c>
      <c r="F98" s="10">
        <v>10</v>
      </c>
      <c r="G98" s="10">
        <f t="shared" si="17"/>
        <v>400</v>
      </c>
      <c r="H98" s="16">
        <f t="shared" si="18"/>
        <v>0.20304568527918782</v>
      </c>
      <c r="I98" s="16"/>
      <c r="J98" s="16"/>
      <c r="K98" s="16">
        <f t="shared" si="19"/>
        <v>0.20304568527918782</v>
      </c>
      <c r="L98" s="7"/>
    </row>
    <row r="99" spans="1:12" x14ac:dyDescent="0.2">
      <c r="A99" s="28"/>
      <c r="B99" s="32"/>
      <c r="C99" s="32"/>
      <c r="D99" s="8" t="s">
        <v>18</v>
      </c>
      <c r="E99" s="10">
        <v>40</v>
      </c>
      <c r="F99" s="10">
        <v>10</v>
      </c>
      <c r="G99" s="10">
        <f t="shared" si="17"/>
        <v>400</v>
      </c>
      <c r="H99" s="16">
        <f t="shared" si="18"/>
        <v>0.20304568527918782</v>
      </c>
      <c r="I99" s="16"/>
      <c r="J99" s="16"/>
      <c r="K99" s="16">
        <f t="shared" si="19"/>
        <v>0.20304568527918782</v>
      </c>
      <c r="L99" s="7"/>
    </row>
    <row r="100" spans="1:12" x14ac:dyDescent="0.2">
      <c r="A100" s="28"/>
      <c r="B100" s="32"/>
      <c r="C100" s="32"/>
      <c r="D100" s="8" t="s">
        <v>18</v>
      </c>
      <c r="E100" s="10">
        <v>40</v>
      </c>
      <c r="F100" s="10">
        <v>10</v>
      </c>
      <c r="G100" s="10">
        <f t="shared" si="17"/>
        <v>400</v>
      </c>
      <c r="H100" s="16">
        <f t="shared" si="18"/>
        <v>0.20304568527918782</v>
      </c>
      <c r="I100" s="16"/>
      <c r="J100" s="16"/>
      <c r="K100" s="16">
        <f t="shared" si="19"/>
        <v>0.20304568527918782</v>
      </c>
      <c r="L100" s="7"/>
    </row>
    <row r="101" spans="1:12" x14ac:dyDescent="0.2">
      <c r="A101" s="28"/>
      <c r="B101" s="32"/>
      <c r="C101" s="32"/>
      <c r="D101" s="8" t="s">
        <v>19</v>
      </c>
      <c r="E101" s="10">
        <v>40</v>
      </c>
      <c r="F101" s="10">
        <v>10</v>
      </c>
      <c r="G101" s="10">
        <f t="shared" si="17"/>
        <v>400</v>
      </c>
      <c r="H101" s="16">
        <f t="shared" si="18"/>
        <v>0.20304568527918782</v>
      </c>
      <c r="I101" s="16"/>
      <c r="J101" s="16"/>
      <c r="K101" s="16">
        <f t="shared" si="19"/>
        <v>0.20304568527918782</v>
      </c>
      <c r="L101" s="7"/>
    </row>
    <row r="102" spans="1:12" x14ac:dyDescent="0.2">
      <c r="A102" s="28"/>
      <c r="B102" s="32"/>
      <c r="C102" s="32"/>
      <c r="D102" s="8" t="s">
        <v>20</v>
      </c>
      <c r="E102" s="10">
        <v>40</v>
      </c>
      <c r="F102" s="10">
        <v>10</v>
      </c>
      <c r="G102" s="10">
        <f t="shared" si="17"/>
        <v>400</v>
      </c>
      <c r="H102" s="16">
        <f t="shared" si="18"/>
        <v>0.20304568527918782</v>
      </c>
      <c r="I102" s="16"/>
      <c r="J102" s="16"/>
      <c r="K102" s="16">
        <f t="shared" si="19"/>
        <v>0.20304568527918782</v>
      </c>
      <c r="L102" s="7"/>
    </row>
    <row r="103" spans="1:12" x14ac:dyDescent="0.2">
      <c r="A103" s="28"/>
      <c r="B103" s="32"/>
      <c r="C103" s="32"/>
      <c r="D103" s="8" t="s">
        <v>20</v>
      </c>
      <c r="E103" s="10">
        <v>40</v>
      </c>
      <c r="F103" s="10">
        <v>10</v>
      </c>
      <c r="G103" s="10">
        <f t="shared" si="17"/>
        <v>400</v>
      </c>
      <c r="H103" s="16">
        <f t="shared" si="18"/>
        <v>0.20304568527918782</v>
      </c>
      <c r="I103" s="16"/>
      <c r="J103" s="16"/>
      <c r="K103" s="16">
        <f t="shared" si="19"/>
        <v>0.20304568527918782</v>
      </c>
      <c r="L103" s="7"/>
    </row>
    <row r="104" spans="1:12" x14ac:dyDescent="0.2">
      <c r="A104" s="28"/>
      <c r="B104" s="32"/>
      <c r="C104" s="32"/>
      <c r="D104" s="8" t="s">
        <v>21</v>
      </c>
      <c r="E104" s="10">
        <v>40</v>
      </c>
      <c r="F104" s="10">
        <v>10</v>
      </c>
      <c r="G104" s="10">
        <f t="shared" si="17"/>
        <v>400</v>
      </c>
      <c r="H104" s="16">
        <f t="shared" si="18"/>
        <v>0.20304568527918782</v>
      </c>
      <c r="I104" s="16"/>
      <c r="J104" s="16"/>
      <c r="K104" s="16">
        <f t="shared" si="19"/>
        <v>0.20304568527918782</v>
      </c>
      <c r="L104" s="7"/>
    </row>
    <row r="105" spans="1:12" x14ac:dyDescent="0.2">
      <c r="A105" s="28"/>
      <c r="B105" s="32"/>
      <c r="C105" s="32"/>
      <c r="D105" s="8" t="s">
        <v>21</v>
      </c>
      <c r="E105" s="10">
        <v>40</v>
      </c>
      <c r="F105" s="10">
        <v>10</v>
      </c>
      <c r="G105" s="10">
        <f t="shared" si="17"/>
        <v>400</v>
      </c>
      <c r="H105" s="16">
        <f t="shared" si="18"/>
        <v>0.20304568527918782</v>
      </c>
      <c r="I105" s="16"/>
      <c r="J105" s="16"/>
      <c r="K105" s="16">
        <f t="shared" si="19"/>
        <v>0.20304568527918782</v>
      </c>
      <c r="L105" s="7"/>
    </row>
    <row r="106" spans="1:12" x14ac:dyDescent="0.2">
      <c r="A106" s="28"/>
      <c r="B106" s="32"/>
      <c r="C106" s="32"/>
      <c r="D106" s="8" t="s">
        <v>21</v>
      </c>
      <c r="E106" s="10">
        <v>40</v>
      </c>
      <c r="F106" s="10">
        <v>10</v>
      </c>
      <c r="G106" s="10">
        <f t="shared" si="17"/>
        <v>400</v>
      </c>
      <c r="H106" s="16">
        <f t="shared" si="18"/>
        <v>0.20304568527918782</v>
      </c>
      <c r="I106" s="16"/>
      <c r="J106" s="16"/>
      <c r="K106" s="16">
        <f t="shared" si="19"/>
        <v>0.20304568527918782</v>
      </c>
      <c r="L106" s="7"/>
    </row>
    <row r="107" spans="1:12" x14ac:dyDescent="0.2">
      <c r="A107" s="28"/>
      <c r="B107" s="32"/>
      <c r="C107" s="32"/>
      <c r="D107" s="8" t="s">
        <v>21</v>
      </c>
      <c r="E107" s="10">
        <v>40</v>
      </c>
      <c r="F107" s="10">
        <v>10</v>
      </c>
      <c r="G107" s="10">
        <f t="shared" si="17"/>
        <v>400</v>
      </c>
      <c r="H107" s="16">
        <f t="shared" si="18"/>
        <v>0.20304568527918782</v>
      </c>
      <c r="I107" s="16"/>
      <c r="J107" s="16"/>
      <c r="K107" s="16">
        <f t="shared" si="19"/>
        <v>0.20304568527918782</v>
      </c>
      <c r="L107" s="7"/>
    </row>
    <row r="108" spans="1:12" x14ac:dyDescent="0.2">
      <c r="A108" s="28"/>
      <c r="B108" s="32"/>
      <c r="C108" s="32"/>
      <c r="D108" s="8" t="s">
        <v>21</v>
      </c>
      <c r="E108" s="10">
        <v>40</v>
      </c>
      <c r="F108" s="10">
        <v>10</v>
      </c>
      <c r="G108" s="10">
        <f>E108*F108</f>
        <v>400</v>
      </c>
      <c r="H108" s="16">
        <f t="shared" si="18"/>
        <v>0.20304568527918782</v>
      </c>
      <c r="I108" s="16"/>
      <c r="J108" s="16"/>
      <c r="K108" s="16">
        <f t="shared" si="19"/>
        <v>0.20304568527918782</v>
      </c>
      <c r="L108" s="7"/>
    </row>
    <row r="109" spans="1:12" x14ac:dyDescent="0.2">
      <c r="A109" s="28"/>
      <c r="B109" s="32"/>
      <c r="C109" s="32"/>
      <c r="D109" s="11" t="s">
        <v>24</v>
      </c>
      <c r="E109" s="9"/>
      <c r="F109" s="9"/>
      <c r="G109" s="9">
        <f>SUBTOTAL(9,G110:G111)</f>
        <v>545.87</v>
      </c>
      <c r="H109" s="7">
        <f>G109/1970</f>
        <v>0.27709137055837563</v>
      </c>
      <c r="I109" s="7"/>
      <c r="J109" s="7"/>
      <c r="K109" s="7">
        <f>H109</f>
        <v>0.27709137055837563</v>
      </c>
      <c r="L109" s="7"/>
    </row>
    <row r="110" spans="1:12" x14ac:dyDescent="0.2">
      <c r="A110" s="28"/>
      <c r="B110" s="32"/>
      <c r="C110" s="32"/>
      <c r="D110" s="8" t="s">
        <v>29</v>
      </c>
      <c r="E110" s="10">
        <v>1.4</v>
      </c>
      <c r="F110" s="10">
        <v>247</v>
      </c>
      <c r="G110" s="10">
        <f>E110*F110</f>
        <v>345.79999999999995</v>
      </c>
      <c r="H110" s="16">
        <f t="shared" ref="H110:H111" si="20">G110/1970</f>
        <v>0.17553299492385785</v>
      </c>
      <c r="I110" s="16"/>
      <c r="J110" s="16"/>
      <c r="K110" s="16">
        <f t="shared" ref="K110:K111" si="21">H110</f>
        <v>0.17553299492385785</v>
      </c>
      <c r="L110" s="7"/>
    </row>
    <row r="111" spans="1:12" x14ac:dyDescent="0.2">
      <c r="A111" s="28"/>
      <c r="B111" s="32"/>
      <c r="C111" s="32"/>
      <c r="D111" s="8" t="s">
        <v>25</v>
      </c>
      <c r="E111" s="10">
        <v>0.81</v>
      </c>
      <c r="F111" s="10">
        <v>247</v>
      </c>
      <c r="G111" s="10">
        <f>E111*F111</f>
        <v>200.07000000000002</v>
      </c>
      <c r="H111" s="16">
        <f t="shared" si="20"/>
        <v>0.10155837563451778</v>
      </c>
      <c r="I111" s="16"/>
      <c r="J111" s="16"/>
      <c r="K111" s="16">
        <f t="shared" si="21"/>
        <v>0.10155837563451778</v>
      </c>
      <c r="L111" s="7"/>
    </row>
    <row r="112" spans="1:12" ht="15" customHeight="1" x14ac:dyDescent="0.2">
      <c r="A112" s="27">
        <v>8</v>
      </c>
      <c r="B112" s="31" t="s">
        <v>34</v>
      </c>
      <c r="C112" s="31" t="s">
        <v>35</v>
      </c>
      <c r="D112" s="5" t="s">
        <v>14</v>
      </c>
      <c r="E112" s="6"/>
      <c r="F112" s="6"/>
      <c r="G112" s="6"/>
      <c r="H112" s="7">
        <f>SUBTOTAL(9,H113:H128)</f>
        <v>1.5045685279187815</v>
      </c>
      <c r="I112" s="7"/>
      <c r="J112" s="7"/>
      <c r="K112" s="7">
        <f>H112</f>
        <v>1.5045685279187815</v>
      </c>
      <c r="L112" s="7"/>
    </row>
    <row r="113" spans="1:12" ht="96" x14ac:dyDescent="0.2">
      <c r="A113" s="28"/>
      <c r="B113" s="32"/>
      <c r="C113" s="32"/>
      <c r="D113" s="11" t="s">
        <v>36</v>
      </c>
      <c r="E113" s="9"/>
      <c r="F113" s="9"/>
      <c r="G113" s="9">
        <f>SUBTOTAL(9,G114:G128)</f>
        <v>1482</v>
      </c>
      <c r="H113" s="7">
        <f>G113/1970</f>
        <v>0.75228426395939085</v>
      </c>
      <c r="I113" s="7"/>
      <c r="J113" s="7"/>
      <c r="K113" s="7">
        <f>H113</f>
        <v>0.75228426395939085</v>
      </c>
      <c r="L113" s="7"/>
    </row>
    <row r="114" spans="1:12" x14ac:dyDescent="0.2">
      <c r="A114" s="28"/>
      <c r="B114" s="32"/>
      <c r="C114" s="32"/>
      <c r="D114" s="8" t="s">
        <v>16</v>
      </c>
      <c r="E114" s="10">
        <v>6</v>
      </c>
      <c r="F114" s="10">
        <v>18</v>
      </c>
      <c r="G114" s="10">
        <f t="shared" ref="G114:G128" si="22">E114*F114</f>
        <v>108</v>
      </c>
      <c r="H114" s="16">
        <f t="shared" ref="H114:H128" si="23">G114/1970</f>
        <v>5.4822335025380711E-2</v>
      </c>
      <c r="I114" s="16"/>
      <c r="J114" s="16"/>
      <c r="K114" s="16">
        <f t="shared" ref="K114:K128" si="24">H114</f>
        <v>5.4822335025380711E-2</v>
      </c>
      <c r="L114" s="7"/>
    </row>
    <row r="115" spans="1:12" x14ac:dyDescent="0.2">
      <c r="A115" s="28"/>
      <c r="B115" s="32"/>
      <c r="C115" s="32"/>
      <c r="D115" s="8" t="s">
        <v>17</v>
      </c>
      <c r="E115" s="10">
        <v>6</v>
      </c>
      <c r="F115" s="10">
        <v>16</v>
      </c>
      <c r="G115" s="10">
        <f t="shared" si="22"/>
        <v>96</v>
      </c>
      <c r="H115" s="16">
        <f t="shared" si="23"/>
        <v>4.8730964467005075E-2</v>
      </c>
      <c r="I115" s="16"/>
      <c r="J115" s="16"/>
      <c r="K115" s="16">
        <f t="shared" si="24"/>
        <v>4.8730964467005075E-2</v>
      </c>
      <c r="L115" s="7"/>
    </row>
    <row r="116" spans="1:12" x14ac:dyDescent="0.2">
      <c r="A116" s="28"/>
      <c r="B116" s="32"/>
      <c r="C116" s="32"/>
      <c r="D116" s="8" t="s">
        <v>17</v>
      </c>
      <c r="E116" s="10">
        <v>6</v>
      </c>
      <c r="F116" s="10">
        <v>15</v>
      </c>
      <c r="G116" s="10">
        <f t="shared" si="22"/>
        <v>90</v>
      </c>
      <c r="H116" s="16">
        <f t="shared" si="23"/>
        <v>4.5685279187817257E-2</v>
      </c>
      <c r="I116" s="16"/>
      <c r="J116" s="16"/>
      <c r="K116" s="16">
        <f t="shared" si="24"/>
        <v>4.5685279187817257E-2</v>
      </c>
      <c r="L116" s="7"/>
    </row>
    <row r="117" spans="1:12" x14ac:dyDescent="0.2">
      <c r="A117" s="28"/>
      <c r="B117" s="32"/>
      <c r="C117" s="32"/>
      <c r="D117" s="8" t="s">
        <v>17</v>
      </c>
      <c r="E117" s="10">
        <v>6</v>
      </c>
      <c r="F117" s="10">
        <v>21</v>
      </c>
      <c r="G117" s="10">
        <f t="shared" si="22"/>
        <v>126</v>
      </c>
      <c r="H117" s="16">
        <f t="shared" si="23"/>
        <v>6.3959390862944165E-2</v>
      </c>
      <c r="I117" s="16"/>
      <c r="J117" s="16"/>
      <c r="K117" s="16">
        <f t="shared" si="24"/>
        <v>6.3959390862944165E-2</v>
      </c>
      <c r="L117" s="7"/>
    </row>
    <row r="118" spans="1:12" x14ac:dyDescent="0.2">
      <c r="A118" s="28"/>
      <c r="B118" s="32"/>
      <c r="C118" s="32"/>
      <c r="D118" s="8" t="s">
        <v>17</v>
      </c>
      <c r="E118" s="10">
        <v>6</v>
      </c>
      <c r="F118" s="10">
        <v>23</v>
      </c>
      <c r="G118" s="10">
        <f t="shared" si="22"/>
        <v>138</v>
      </c>
      <c r="H118" s="16">
        <f t="shared" si="23"/>
        <v>7.0050761421319802E-2</v>
      </c>
      <c r="I118" s="16"/>
      <c r="J118" s="16"/>
      <c r="K118" s="16">
        <f t="shared" si="24"/>
        <v>7.0050761421319802E-2</v>
      </c>
      <c r="L118" s="7"/>
    </row>
    <row r="119" spans="1:12" x14ac:dyDescent="0.2">
      <c r="A119" s="28"/>
      <c r="B119" s="32"/>
      <c r="C119" s="32"/>
      <c r="D119" s="8" t="s">
        <v>17</v>
      </c>
      <c r="E119" s="10">
        <v>6</v>
      </c>
      <c r="F119" s="10">
        <v>16</v>
      </c>
      <c r="G119" s="10">
        <f t="shared" si="22"/>
        <v>96</v>
      </c>
      <c r="H119" s="16">
        <f t="shared" si="23"/>
        <v>4.8730964467005075E-2</v>
      </c>
      <c r="I119" s="16"/>
      <c r="J119" s="16"/>
      <c r="K119" s="16">
        <f t="shared" si="24"/>
        <v>4.8730964467005075E-2</v>
      </c>
      <c r="L119" s="7"/>
    </row>
    <row r="120" spans="1:12" x14ac:dyDescent="0.2">
      <c r="A120" s="28"/>
      <c r="B120" s="32"/>
      <c r="C120" s="32"/>
      <c r="D120" s="8" t="s">
        <v>18</v>
      </c>
      <c r="E120" s="10">
        <v>6</v>
      </c>
      <c r="F120" s="10">
        <v>3</v>
      </c>
      <c r="G120" s="10">
        <f t="shared" si="22"/>
        <v>18</v>
      </c>
      <c r="H120" s="16">
        <f t="shared" si="23"/>
        <v>9.1370558375634525E-3</v>
      </c>
      <c r="I120" s="16"/>
      <c r="J120" s="16"/>
      <c r="K120" s="16">
        <f t="shared" si="24"/>
        <v>9.1370558375634525E-3</v>
      </c>
      <c r="L120" s="7"/>
    </row>
    <row r="121" spans="1:12" x14ac:dyDescent="0.2">
      <c r="A121" s="28"/>
      <c r="B121" s="32"/>
      <c r="C121" s="32"/>
      <c r="D121" s="8" t="s">
        <v>18</v>
      </c>
      <c r="E121" s="10">
        <v>6</v>
      </c>
      <c r="F121" s="10">
        <v>4</v>
      </c>
      <c r="G121" s="10">
        <f t="shared" si="22"/>
        <v>24</v>
      </c>
      <c r="H121" s="16">
        <f t="shared" si="23"/>
        <v>1.2182741116751269E-2</v>
      </c>
      <c r="I121" s="16"/>
      <c r="J121" s="16"/>
      <c r="K121" s="16">
        <f t="shared" si="24"/>
        <v>1.2182741116751269E-2</v>
      </c>
      <c r="L121" s="7"/>
    </row>
    <row r="122" spans="1:12" x14ac:dyDescent="0.2">
      <c r="A122" s="28"/>
      <c r="B122" s="32"/>
      <c r="C122" s="32"/>
      <c r="D122" s="8" t="s">
        <v>18</v>
      </c>
      <c r="E122" s="10">
        <v>6</v>
      </c>
      <c r="F122" s="10">
        <v>8</v>
      </c>
      <c r="G122" s="10">
        <f t="shared" si="22"/>
        <v>48</v>
      </c>
      <c r="H122" s="16">
        <f t="shared" si="23"/>
        <v>2.4365482233502538E-2</v>
      </c>
      <c r="I122" s="16"/>
      <c r="J122" s="16"/>
      <c r="K122" s="16">
        <f t="shared" si="24"/>
        <v>2.4365482233502538E-2</v>
      </c>
      <c r="L122" s="7"/>
    </row>
    <row r="123" spans="1:12" x14ac:dyDescent="0.2">
      <c r="A123" s="28"/>
      <c r="B123" s="32"/>
      <c r="C123" s="32"/>
      <c r="D123" s="8" t="s">
        <v>19</v>
      </c>
      <c r="E123" s="10">
        <v>6</v>
      </c>
      <c r="F123" s="10">
        <v>38</v>
      </c>
      <c r="G123" s="10">
        <f t="shared" si="22"/>
        <v>228</v>
      </c>
      <c r="H123" s="16">
        <f t="shared" si="23"/>
        <v>0.11573604060913706</v>
      </c>
      <c r="I123" s="16"/>
      <c r="J123" s="16"/>
      <c r="K123" s="16">
        <f t="shared" si="24"/>
        <v>0.11573604060913706</v>
      </c>
      <c r="L123" s="7"/>
    </row>
    <row r="124" spans="1:12" x14ac:dyDescent="0.2">
      <c r="A124" s="28"/>
      <c r="B124" s="32"/>
      <c r="C124" s="32"/>
      <c r="D124" s="8" t="s">
        <v>20</v>
      </c>
      <c r="E124" s="10">
        <v>6</v>
      </c>
      <c r="F124" s="10">
        <v>19</v>
      </c>
      <c r="G124" s="10">
        <f t="shared" si="22"/>
        <v>114</v>
      </c>
      <c r="H124" s="16">
        <f t="shared" si="23"/>
        <v>5.7868020304568529E-2</v>
      </c>
      <c r="I124" s="16"/>
      <c r="J124" s="16"/>
      <c r="K124" s="16">
        <f t="shared" si="24"/>
        <v>5.7868020304568529E-2</v>
      </c>
      <c r="L124" s="7"/>
    </row>
    <row r="125" spans="1:12" x14ac:dyDescent="0.2">
      <c r="A125" s="28"/>
      <c r="B125" s="32"/>
      <c r="C125" s="32"/>
      <c r="D125" s="8" t="s">
        <v>20</v>
      </c>
      <c r="E125" s="10">
        <v>6</v>
      </c>
      <c r="F125" s="10">
        <v>19</v>
      </c>
      <c r="G125" s="10">
        <f t="shared" si="22"/>
        <v>114</v>
      </c>
      <c r="H125" s="16">
        <f t="shared" si="23"/>
        <v>5.7868020304568529E-2</v>
      </c>
      <c r="I125" s="16"/>
      <c r="J125" s="16"/>
      <c r="K125" s="16">
        <f t="shared" si="24"/>
        <v>5.7868020304568529E-2</v>
      </c>
      <c r="L125" s="7"/>
    </row>
    <row r="126" spans="1:12" x14ac:dyDescent="0.2">
      <c r="A126" s="28"/>
      <c r="B126" s="32"/>
      <c r="C126" s="32"/>
      <c r="D126" s="8" t="s">
        <v>21</v>
      </c>
      <c r="E126" s="10">
        <v>6</v>
      </c>
      <c r="F126" s="10">
        <v>19</v>
      </c>
      <c r="G126" s="10">
        <f t="shared" si="22"/>
        <v>114</v>
      </c>
      <c r="H126" s="16">
        <f t="shared" si="23"/>
        <v>5.7868020304568529E-2</v>
      </c>
      <c r="I126" s="16"/>
      <c r="J126" s="16"/>
      <c r="K126" s="16">
        <f t="shared" si="24"/>
        <v>5.7868020304568529E-2</v>
      </c>
      <c r="L126" s="7"/>
    </row>
    <row r="127" spans="1:12" x14ac:dyDescent="0.2">
      <c r="A127" s="28"/>
      <c r="B127" s="32"/>
      <c r="C127" s="32"/>
      <c r="D127" s="8" t="s">
        <v>21</v>
      </c>
      <c r="E127" s="10">
        <v>6</v>
      </c>
      <c r="F127" s="10">
        <v>14</v>
      </c>
      <c r="G127" s="10">
        <f t="shared" si="22"/>
        <v>84</v>
      </c>
      <c r="H127" s="16">
        <f t="shared" si="23"/>
        <v>4.2639593908629439E-2</v>
      </c>
      <c r="I127" s="16"/>
      <c r="J127" s="16"/>
      <c r="K127" s="16">
        <f t="shared" si="24"/>
        <v>4.2639593908629439E-2</v>
      </c>
      <c r="L127" s="7"/>
    </row>
    <row r="128" spans="1:12" x14ac:dyDescent="0.2">
      <c r="A128" s="28"/>
      <c r="B128" s="32"/>
      <c r="C128" s="32"/>
      <c r="D128" s="8" t="s">
        <v>21</v>
      </c>
      <c r="E128" s="10">
        <v>6</v>
      </c>
      <c r="F128" s="10">
        <v>14</v>
      </c>
      <c r="G128" s="10">
        <f t="shared" si="22"/>
        <v>84</v>
      </c>
      <c r="H128" s="16">
        <f t="shared" si="23"/>
        <v>4.2639593908629439E-2</v>
      </c>
      <c r="I128" s="16"/>
      <c r="J128" s="16"/>
      <c r="K128" s="16">
        <f t="shared" si="24"/>
        <v>4.2639593908629439E-2</v>
      </c>
      <c r="L128" s="7"/>
    </row>
    <row r="129" spans="1:12" ht="15" customHeight="1" x14ac:dyDescent="0.2">
      <c r="A129" s="27">
        <v>9</v>
      </c>
      <c r="B129" s="31" t="s">
        <v>37</v>
      </c>
      <c r="C129" s="31" t="s">
        <v>38</v>
      </c>
      <c r="D129" s="5" t="s">
        <v>14</v>
      </c>
      <c r="E129" s="6"/>
      <c r="F129" s="6"/>
      <c r="G129" s="6"/>
      <c r="H129" s="7">
        <f>SUBTOTAL(9,H130:H152)</f>
        <v>4.9907309644670024</v>
      </c>
      <c r="I129" s="7"/>
      <c r="J129" s="7"/>
      <c r="K129" s="7">
        <f>H129/2</f>
        <v>2.4953654822335012</v>
      </c>
      <c r="L129" s="7">
        <f>H129/2</f>
        <v>2.4953654822335012</v>
      </c>
    </row>
    <row r="130" spans="1:12" ht="132" x14ac:dyDescent="0.2">
      <c r="A130" s="28"/>
      <c r="B130" s="32"/>
      <c r="C130" s="32"/>
      <c r="D130" s="11" t="s">
        <v>39</v>
      </c>
      <c r="E130" s="9"/>
      <c r="F130" s="9"/>
      <c r="G130" s="9">
        <f>SUBTOTAL(9,G131:G149)</f>
        <v>4370</v>
      </c>
      <c r="H130" s="7">
        <f>G130/1970</f>
        <v>2.218274111675127</v>
      </c>
      <c r="I130" s="7"/>
      <c r="J130" s="7"/>
      <c r="K130" s="7">
        <f>H130/2</f>
        <v>1.1091370558375635</v>
      </c>
      <c r="L130" s="7">
        <f>H130/2</f>
        <v>1.1091370558375635</v>
      </c>
    </row>
    <row r="131" spans="1:12" x14ac:dyDescent="0.2">
      <c r="A131" s="28"/>
      <c r="B131" s="32"/>
      <c r="C131" s="32"/>
      <c r="D131" s="11" t="s">
        <v>17</v>
      </c>
      <c r="E131" s="10">
        <v>5</v>
      </c>
      <c r="F131" s="10">
        <v>46</v>
      </c>
      <c r="G131" s="10">
        <f>E131*F131</f>
        <v>230</v>
      </c>
      <c r="H131" s="16">
        <f t="shared" ref="H131:H149" si="25">G131/1970</f>
        <v>0.116751269035533</v>
      </c>
      <c r="I131" s="16"/>
      <c r="J131" s="16"/>
      <c r="K131" s="16">
        <f t="shared" ref="K131:K149" si="26">H131/2</f>
        <v>5.8375634517766499E-2</v>
      </c>
      <c r="L131" s="16">
        <f t="shared" ref="L131:L149" si="27">H131/2</f>
        <v>5.8375634517766499E-2</v>
      </c>
    </row>
    <row r="132" spans="1:12" x14ac:dyDescent="0.2">
      <c r="A132" s="28"/>
      <c r="B132" s="32"/>
      <c r="C132" s="32"/>
      <c r="D132" s="11" t="s">
        <v>17</v>
      </c>
      <c r="E132" s="10">
        <v>5</v>
      </c>
      <c r="F132" s="10">
        <v>46</v>
      </c>
      <c r="G132" s="10">
        <f t="shared" ref="G132:G149" si="28">E132*F132</f>
        <v>230</v>
      </c>
      <c r="H132" s="16">
        <f t="shared" si="25"/>
        <v>0.116751269035533</v>
      </c>
      <c r="I132" s="16"/>
      <c r="J132" s="16"/>
      <c r="K132" s="16">
        <f t="shared" si="26"/>
        <v>5.8375634517766499E-2</v>
      </c>
      <c r="L132" s="16">
        <f t="shared" si="27"/>
        <v>5.8375634517766499E-2</v>
      </c>
    </row>
    <row r="133" spans="1:12" x14ac:dyDescent="0.2">
      <c r="A133" s="28"/>
      <c r="B133" s="32"/>
      <c r="C133" s="32"/>
      <c r="D133" s="11" t="s">
        <v>17</v>
      </c>
      <c r="E133" s="10">
        <v>5</v>
      </c>
      <c r="F133" s="10">
        <v>46</v>
      </c>
      <c r="G133" s="10">
        <f t="shared" si="28"/>
        <v>230</v>
      </c>
      <c r="H133" s="16">
        <f t="shared" si="25"/>
        <v>0.116751269035533</v>
      </c>
      <c r="I133" s="16"/>
      <c r="J133" s="16"/>
      <c r="K133" s="16">
        <f t="shared" si="26"/>
        <v>5.8375634517766499E-2</v>
      </c>
      <c r="L133" s="16">
        <f t="shared" si="27"/>
        <v>5.8375634517766499E-2</v>
      </c>
    </row>
    <row r="134" spans="1:12" x14ac:dyDescent="0.2">
      <c r="A134" s="28"/>
      <c r="B134" s="32"/>
      <c r="C134" s="32"/>
      <c r="D134" s="11" t="s">
        <v>17</v>
      </c>
      <c r="E134" s="10">
        <v>5</v>
      </c>
      <c r="F134" s="10">
        <v>46</v>
      </c>
      <c r="G134" s="10">
        <f t="shared" si="28"/>
        <v>230</v>
      </c>
      <c r="H134" s="16">
        <f t="shared" si="25"/>
        <v>0.116751269035533</v>
      </c>
      <c r="I134" s="16"/>
      <c r="J134" s="16"/>
      <c r="K134" s="16">
        <f t="shared" si="26"/>
        <v>5.8375634517766499E-2</v>
      </c>
      <c r="L134" s="16">
        <f t="shared" si="27"/>
        <v>5.8375634517766499E-2</v>
      </c>
    </row>
    <row r="135" spans="1:12" x14ac:dyDescent="0.2">
      <c r="A135" s="28"/>
      <c r="B135" s="32"/>
      <c r="C135" s="32"/>
      <c r="D135" s="11" t="s">
        <v>16</v>
      </c>
      <c r="E135" s="10">
        <v>5</v>
      </c>
      <c r="F135" s="10">
        <v>46</v>
      </c>
      <c r="G135" s="10">
        <f t="shared" si="28"/>
        <v>230</v>
      </c>
      <c r="H135" s="16">
        <f t="shared" si="25"/>
        <v>0.116751269035533</v>
      </c>
      <c r="I135" s="16"/>
      <c r="J135" s="16"/>
      <c r="K135" s="16">
        <f t="shared" si="26"/>
        <v>5.8375634517766499E-2</v>
      </c>
      <c r="L135" s="16">
        <f t="shared" si="27"/>
        <v>5.8375634517766499E-2</v>
      </c>
    </row>
    <row r="136" spans="1:12" x14ac:dyDescent="0.2">
      <c r="A136" s="28"/>
      <c r="B136" s="32"/>
      <c r="C136" s="32"/>
      <c r="D136" s="11" t="s">
        <v>17</v>
      </c>
      <c r="E136" s="10">
        <v>5</v>
      </c>
      <c r="F136" s="10">
        <v>46</v>
      </c>
      <c r="G136" s="10">
        <f t="shared" si="28"/>
        <v>230</v>
      </c>
      <c r="H136" s="16">
        <f t="shared" si="25"/>
        <v>0.116751269035533</v>
      </c>
      <c r="I136" s="16"/>
      <c r="J136" s="16"/>
      <c r="K136" s="16">
        <f t="shared" si="26"/>
        <v>5.8375634517766499E-2</v>
      </c>
      <c r="L136" s="16">
        <f t="shared" si="27"/>
        <v>5.8375634517766499E-2</v>
      </c>
    </row>
    <row r="137" spans="1:12" x14ac:dyDescent="0.2">
      <c r="A137" s="28"/>
      <c r="B137" s="32"/>
      <c r="C137" s="32"/>
      <c r="D137" s="11" t="s">
        <v>18</v>
      </c>
      <c r="E137" s="10">
        <v>5</v>
      </c>
      <c r="F137" s="10">
        <v>46</v>
      </c>
      <c r="G137" s="10">
        <f t="shared" si="28"/>
        <v>230</v>
      </c>
      <c r="H137" s="16">
        <f t="shared" si="25"/>
        <v>0.116751269035533</v>
      </c>
      <c r="I137" s="16"/>
      <c r="J137" s="16"/>
      <c r="K137" s="16">
        <f t="shared" si="26"/>
        <v>5.8375634517766499E-2</v>
      </c>
      <c r="L137" s="16">
        <f t="shared" si="27"/>
        <v>5.8375634517766499E-2</v>
      </c>
    </row>
    <row r="138" spans="1:12" x14ac:dyDescent="0.2">
      <c r="A138" s="28"/>
      <c r="B138" s="32"/>
      <c r="C138" s="32"/>
      <c r="D138" s="11" t="s">
        <v>19</v>
      </c>
      <c r="E138" s="10">
        <v>5</v>
      </c>
      <c r="F138" s="10">
        <v>46</v>
      </c>
      <c r="G138" s="10">
        <f t="shared" si="28"/>
        <v>230</v>
      </c>
      <c r="H138" s="16">
        <f t="shared" si="25"/>
        <v>0.116751269035533</v>
      </c>
      <c r="I138" s="16"/>
      <c r="J138" s="16"/>
      <c r="K138" s="16">
        <f t="shared" si="26"/>
        <v>5.8375634517766499E-2</v>
      </c>
      <c r="L138" s="16">
        <f t="shared" si="27"/>
        <v>5.8375634517766499E-2</v>
      </c>
    </row>
    <row r="139" spans="1:12" x14ac:dyDescent="0.2">
      <c r="A139" s="28"/>
      <c r="B139" s="32"/>
      <c r="C139" s="32"/>
      <c r="D139" s="11" t="s">
        <v>18</v>
      </c>
      <c r="E139" s="10">
        <v>5</v>
      </c>
      <c r="F139" s="10">
        <v>46</v>
      </c>
      <c r="G139" s="10">
        <f t="shared" si="28"/>
        <v>230</v>
      </c>
      <c r="H139" s="16">
        <f t="shared" si="25"/>
        <v>0.116751269035533</v>
      </c>
      <c r="I139" s="16"/>
      <c r="J139" s="16"/>
      <c r="K139" s="16">
        <f t="shared" si="26"/>
        <v>5.8375634517766499E-2</v>
      </c>
      <c r="L139" s="16">
        <f t="shared" si="27"/>
        <v>5.8375634517766499E-2</v>
      </c>
    </row>
    <row r="140" spans="1:12" x14ac:dyDescent="0.2">
      <c r="A140" s="28"/>
      <c r="B140" s="32"/>
      <c r="C140" s="32"/>
      <c r="D140" s="11" t="s">
        <v>18</v>
      </c>
      <c r="E140" s="10">
        <v>5</v>
      </c>
      <c r="F140" s="10">
        <v>46</v>
      </c>
      <c r="G140" s="10">
        <f t="shared" si="28"/>
        <v>230</v>
      </c>
      <c r="H140" s="16">
        <f t="shared" si="25"/>
        <v>0.116751269035533</v>
      </c>
      <c r="I140" s="16"/>
      <c r="J140" s="16"/>
      <c r="K140" s="16">
        <f t="shared" si="26"/>
        <v>5.8375634517766499E-2</v>
      </c>
      <c r="L140" s="16">
        <f t="shared" si="27"/>
        <v>5.8375634517766499E-2</v>
      </c>
    </row>
    <row r="141" spans="1:12" x14ac:dyDescent="0.2">
      <c r="A141" s="28"/>
      <c r="B141" s="32"/>
      <c r="C141" s="32"/>
      <c r="D141" s="11" t="s">
        <v>18</v>
      </c>
      <c r="E141" s="10">
        <v>5</v>
      </c>
      <c r="F141" s="10">
        <v>46</v>
      </c>
      <c r="G141" s="10">
        <f t="shared" si="28"/>
        <v>230</v>
      </c>
      <c r="H141" s="16">
        <f t="shared" si="25"/>
        <v>0.116751269035533</v>
      </c>
      <c r="I141" s="16"/>
      <c r="J141" s="16"/>
      <c r="K141" s="16">
        <f t="shared" si="26"/>
        <v>5.8375634517766499E-2</v>
      </c>
      <c r="L141" s="16">
        <f t="shared" si="27"/>
        <v>5.8375634517766499E-2</v>
      </c>
    </row>
    <row r="142" spans="1:12" x14ac:dyDescent="0.2">
      <c r="A142" s="28"/>
      <c r="B142" s="32"/>
      <c r="C142" s="32"/>
      <c r="D142" s="11" t="s">
        <v>21</v>
      </c>
      <c r="E142" s="10">
        <v>5</v>
      </c>
      <c r="F142" s="10">
        <v>46</v>
      </c>
      <c r="G142" s="10">
        <f t="shared" si="28"/>
        <v>230</v>
      </c>
      <c r="H142" s="16">
        <f t="shared" si="25"/>
        <v>0.116751269035533</v>
      </c>
      <c r="I142" s="16"/>
      <c r="J142" s="16"/>
      <c r="K142" s="16">
        <f t="shared" si="26"/>
        <v>5.8375634517766499E-2</v>
      </c>
      <c r="L142" s="16">
        <f t="shared" si="27"/>
        <v>5.8375634517766499E-2</v>
      </c>
    </row>
    <row r="143" spans="1:12" x14ac:dyDescent="0.2">
      <c r="A143" s="28"/>
      <c r="B143" s="32"/>
      <c r="C143" s="32"/>
      <c r="D143" s="11" t="s">
        <v>21</v>
      </c>
      <c r="E143" s="10">
        <v>5</v>
      </c>
      <c r="F143" s="10">
        <v>46</v>
      </c>
      <c r="G143" s="10">
        <f t="shared" si="28"/>
        <v>230</v>
      </c>
      <c r="H143" s="16">
        <f t="shared" si="25"/>
        <v>0.116751269035533</v>
      </c>
      <c r="I143" s="16"/>
      <c r="J143" s="16"/>
      <c r="K143" s="16">
        <f t="shared" si="26"/>
        <v>5.8375634517766499E-2</v>
      </c>
      <c r="L143" s="16">
        <f t="shared" si="27"/>
        <v>5.8375634517766499E-2</v>
      </c>
    </row>
    <row r="144" spans="1:12" x14ac:dyDescent="0.2">
      <c r="A144" s="28"/>
      <c r="B144" s="32"/>
      <c r="C144" s="32"/>
      <c r="D144" s="11" t="s">
        <v>21</v>
      </c>
      <c r="E144" s="10">
        <v>5</v>
      </c>
      <c r="F144" s="10">
        <v>46</v>
      </c>
      <c r="G144" s="10">
        <f t="shared" si="28"/>
        <v>230</v>
      </c>
      <c r="H144" s="16">
        <f t="shared" si="25"/>
        <v>0.116751269035533</v>
      </c>
      <c r="I144" s="16"/>
      <c r="J144" s="16"/>
      <c r="K144" s="16">
        <f t="shared" si="26"/>
        <v>5.8375634517766499E-2</v>
      </c>
      <c r="L144" s="16">
        <f t="shared" si="27"/>
        <v>5.8375634517766499E-2</v>
      </c>
    </row>
    <row r="145" spans="1:12" x14ac:dyDescent="0.2">
      <c r="A145" s="28"/>
      <c r="B145" s="32"/>
      <c r="C145" s="32"/>
      <c r="D145" s="11" t="s">
        <v>20</v>
      </c>
      <c r="E145" s="10">
        <v>5</v>
      </c>
      <c r="F145" s="10">
        <v>46</v>
      </c>
      <c r="G145" s="10">
        <f t="shared" si="28"/>
        <v>230</v>
      </c>
      <c r="H145" s="16">
        <f t="shared" si="25"/>
        <v>0.116751269035533</v>
      </c>
      <c r="I145" s="16"/>
      <c r="J145" s="16"/>
      <c r="K145" s="16">
        <f t="shared" si="26"/>
        <v>5.8375634517766499E-2</v>
      </c>
      <c r="L145" s="16">
        <f t="shared" si="27"/>
        <v>5.8375634517766499E-2</v>
      </c>
    </row>
    <row r="146" spans="1:12" x14ac:dyDescent="0.2">
      <c r="A146" s="28"/>
      <c r="B146" s="32"/>
      <c r="C146" s="32"/>
      <c r="D146" s="11" t="s">
        <v>21</v>
      </c>
      <c r="E146" s="10">
        <v>5</v>
      </c>
      <c r="F146" s="10">
        <v>46</v>
      </c>
      <c r="G146" s="10">
        <f t="shared" si="28"/>
        <v>230</v>
      </c>
      <c r="H146" s="16">
        <f t="shared" si="25"/>
        <v>0.116751269035533</v>
      </c>
      <c r="I146" s="16"/>
      <c r="J146" s="16"/>
      <c r="K146" s="16">
        <f t="shared" si="26"/>
        <v>5.8375634517766499E-2</v>
      </c>
      <c r="L146" s="16">
        <f t="shared" si="27"/>
        <v>5.8375634517766499E-2</v>
      </c>
    </row>
    <row r="147" spans="1:12" x14ac:dyDescent="0.2">
      <c r="A147" s="28"/>
      <c r="B147" s="32"/>
      <c r="C147" s="32"/>
      <c r="D147" s="11" t="s">
        <v>21</v>
      </c>
      <c r="E147" s="10">
        <v>5</v>
      </c>
      <c r="F147" s="10">
        <v>46</v>
      </c>
      <c r="G147" s="10">
        <f t="shared" si="28"/>
        <v>230</v>
      </c>
      <c r="H147" s="16">
        <f t="shared" si="25"/>
        <v>0.116751269035533</v>
      </c>
      <c r="I147" s="16"/>
      <c r="J147" s="16"/>
      <c r="K147" s="16">
        <f t="shared" si="26"/>
        <v>5.8375634517766499E-2</v>
      </c>
      <c r="L147" s="16">
        <f t="shared" si="27"/>
        <v>5.8375634517766499E-2</v>
      </c>
    </row>
    <row r="148" spans="1:12" x14ac:dyDescent="0.2">
      <c r="A148" s="28"/>
      <c r="B148" s="32"/>
      <c r="C148" s="32"/>
      <c r="D148" s="11" t="s">
        <v>21</v>
      </c>
      <c r="E148" s="10">
        <v>5</v>
      </c>
      <c r="F148" s="10">
        <v>46</v>
      </c>
      <c r="G148" s="10">
        <f t="shared" si="28"/>
        <v>230</v>
      </c>
      <c r="H148" s="16">
        <f t="shared" si="25"/>
        <v>0.116751269035533</v>
      </c>
      <c r="I148" s="16"/>
      <c r="J148" s="16"/>
      <c r="K148" s="16">
        <f t="shared" si="26"/>
        <v>5.8375634517766499E-2</v>
      </c>
      <c r="L148" s="16">
        <f t="shared" si="27"/>
        <v>5.8375634517766499E-2</v>
      </c>
    </row>
    <row r="149" spans="1:12" x14ac:dyDescent="0.2">
      <c r="A149" s="28"/>
      <c r="B149" s="32"/>
      <c r="C149" s="32"/>
      <c r="D149" s="11" t="s">
        <v>20</v>
      </c>
      <c r="E149" s="10">
        <v>5</v>
      </c>
      <c r="F149" s="10">
        <v>46</v>
      </c>
      <c r="G149" s="10">
        <f t="shared" si="28"/>
        <v>230</v>
      </c>
      <c r="H149" s="16">
        <f t="shared" si="25"/>
        <v>0.116751269035533</v>
      </c>
      <c r="I149" s="16"/>
      <c r="J149" s="16"/>
      <c r="K149" s="16">
        <f t="shared" si="26"/>
        <v>5.8375634517766499E-2</v>
      </c>
      <c r="L149" s="16">
        <f t="shared" si="27"/>
        <v>5.8375634517766499E-2</v>
      </c>
    </row>
    <row r="150" spans="1:12" x14ac:dyDescent="0.2">
      <c r="A150" s="28"/>
      <c r="B150" s="32"/>
      <c r="C150" s="32"/>
      <c r="D150" s="11" t="s">
        <v>24</v>
      </c>
      <c r="E150" s="9"/>
      <c r="F150" s="9"/>
      <c r="G150" s="9">
        <f>SUBTOTAL(9,G151:G152)</f>
        <v>545.87</v>
      </c>
      <c r="H150" s="7">
        <f>G150/1970</f>
        <v>0.27709137055837563</v>
      </c>
      <c r="I150" s="7"/>
      <c r="J150" s="7"/>
      <c r="K150" s="7">
        <f>H150/2</f>
        <v>0.13854568527918781</v>
      </c>
      <c r="L150" s="7">
        <f>H150/2</f>
        <v>0.13854568527918781</v>
      </c>
    </row>
    <row r="151" spans="1:12" x14ac:dyDescent="0.2">
      <c r="A151" s="28"/>
      <c r="B151" s="32"/>
      <c r="C151" s="32"/>
      <c r="D151" s="8" t="s">
        <v>29</v>
      </c>
      <c r="E151" s="10">
        <v>1.4</v>
      </c>
      <c r="F151" s="10">
        <v>247</v>
      </c>
      <c r="G151" s="10">
        <f>E151*F151</f>
        <v>345.79999999999995</v>
      </c>
      <c r="H151" s="16">
        <f t="shared" ref="H151:H152" si="29">G151/1970</f>
        <v>0.17553299492385785</v>
      </c>
      <c r="I151" s="16"/>
      <c r="J151" s="16"/>
      <c r="K151" s="16">
        <f t="shared" ref="K151:K152" si="30">H151/2</f>
        <v>8.7766497461928925E-2</v>
      </c>
      <c r="L151" s="16">
        <f t="shared" ref="L151:L152" si="31">H151/2</f>
        <v>8.7766497461928925E-2</v>
      </c>
    </row>
    <row r="152" spans="1:12" x14ac:dyDescent="0.2">
      <c r="A152" s="28"/>
      <c r="B152" s="32"/>
      <c r="C152" s="32"/>
      <c r="D152" s="8" t="s">
        <v>25</v>
      </c>
      <c r="E152" s="10">
        <v>0.81</v>
      </c>
      <c r="F152" s="10">
        <v>247</v>
      </c>
      <c r="G152" s="10">
        <f>E152*F152</f>
        <v>200.07000000000002</v>
      </c>
      <c r="H152" s="16">
        <f t="shared" si="29"/>
        <v>0.10155837563451778</v>
      </c>
      <c r="I152" s="16"/>
      <c r="J152" s="16"/>
      <c r="K152" s="16">
        <f t="shared" si="30"/>
        <v>5.0779187817258889E-2</v>
      </c>
      <c r="L152" s="16">
        <f t="shared" si="31"/>
        <v>5.0779187817258889E-2</v>
      </c>
    </row>
    <row r="153" spans="1:12" ht="15" customHeight="1" x14ac:dyDescent="0.2">
      <c r="A153" s="27">
        <v>10</v>
      </c>
      <c r="B153" s="31" t="s">
        <v>40</v>
      </c>
      <c r="C153" s="31" t="s">
        <v>41</v>
      </c>
      <c r="D153" s="5" t="s">
        <v>14</v>
      </c>
      <c r="E153" s="6"/>
      <c r="F153" s="6"/>
      <c r="G153" s="6"/>
      <c r="H153" s="7">
        <f>SUBTOTAL(9,H154:H177)</f>
        <v>2.7725380710659895</v>
      </c>
      <c r="I153" s="7"/>
      <c r="J153" s="7"/>
      <c r="K153" s="7">
        <f>H153</f>
        <v>2.7725380710659895</v>
      </c>
      <c r="L153" s="7"/>
    </row>
    <row r="154" spans="1:12" ht="50.25" customHeight="1" x14ac:dyDescent="0.2">
      <c r="A154" s="28"/>
      <c r="B154" s="32"/>
      <c r="C154" s="32"/>
      <c r="D154" s="11" t="s">
        <v>15</v>
      </c>
      <c r="E154" s="9"/>
      <c r="F154" s="9"/>
      <c r="G154" s="9">
        <f>SUBTOTAL(9,G155:G156)</f>
        <v>140.07999999999998</v>
      </c>
      <c r="H154" s="7">
        <f>G154/1970</f>
        <v>7.1106598984771563E-2</v>
      </c>
      <c r="I154" s="7"/>
      <c r="J154" s="7"/>
      <c r="K154" s="7">
        <f>H154</f>
        <v>7.1106598984771563E-2</v>
      </c>
      <c r="L154" s="7"/>
    </row>
    <row r="155" spans="1:12" x14ac:dyDescent="0.2">
      <c r="A155" s="28"/>
      <c r="B155" s="32"/>
      <c r="C155" s="32"/>
      <c r="D155" s="8" t="s">
        <v>19</v>
      </c>
      <c r="E155" s="10">
        <v>9.02</v>
      </c>
      <c r="F155" s="10">
        <v>4</v>
      </c>
      <c r="G155" s="10">
        <f>E155*F155</f>
        <v>36.08</v>
      </c>
      <c r="H155" s="16">
        <f t="shared" ref="H155:H156" si="32">G155/1970</f>
        <v>1.8314720812182741E-2</v>
      </c>
      <c r="I155" s="16"/>
      <c r="J155" s="16"/>
      <c r="K155" s="16">
        <f t="shared" ref="K155:K156" si="33">H155</f>
        <v>1.8314720812182741E-2</v>
      </c>
      <c r="L155" s="7"/>
    </row>
    <row r="156" spans="1:12" x14ac:dyDescent="0.2">
      <c r="A156" s="28"/>
      <c r="B156" s="32"/>
      <c r="C156" s="32"/>
      <c r="D156" s="8" t="s">
        <v>21</v>
      </c>
      <c r="E156" s="10">
        <v>8</v>
      </c>
      <c r="F156" s="10">
        <v>13</v>
      </c>
      <c r="G156" s="10">
        <f>E156*F156</f>
        <v>104</v>
      </c>
      <c r="H156" s="16">
        <f t="shared" si="32"/>
        <v>5.2791878172588833E-2</v>
      </c>
      <c r="I156" s="16"/>
      <c r="J156" s="16"/>
      <c r="K156" s="16">
        <f t="shared" si="33"/>
        <v>5.2791878172588833E-2</v>
      </c>
      <c r="L156" s="7"/>
    </row>
    <row r="157" spans="1:12" x14ac:dyDescent="0.2">
      <c r="A157" s="28"/>
      <c r="B157" s="32"/>
      <c r="C157" s="32"/>
      <c r="D157" s="11" t="s">
        <v>42</v>
      </c>
      <c r="E157" s="9"/>
      <c r="F157" s="9"/>
      <c r="G157" s="9">
        <f>SUBTOTAL(9,G158:G174)</f>
        <v>2045</v>
      </c>
      <c r="H157" s="7">
        <f>G157/1970</f>
        <v>1.0380710659898478</v>
      </c>
      <c r="I157" s="7"/>
      <c r="J157" s="7"/>
      <c r="K157" s="7">
        <f>H157</f>
        <v>1.0380710659898478</v>
      </c>
      <c r="L157" s="7"/>
    </row>
    <row r="158" spans="1:12" x14ac:dyDescent="0.2">
      <c r="A158" s="28"/>
      <c r="B158" s="32"/>
      <c r="C158" s="32"/>
      <c r="D158" s="8" t="s">
        <v>16</v>
      </c>
      <c r="E158" s="10">
        <v>5</v>
      </c>
      <c r="F158" s="10">
        <v>20</v>
      </c>
      <c r="G158" s="10">
        <f t="shared" ref="G158:G174" si="34">E158*F158</f>
        <v>100</v>
      </c>
      <c r="H158" s="16">
        <f t="shared" ref="H158:H174" si="35">G158/1970</f>
        <v>5.0761421319796954E-2</v>
      </c>
      <c r="I158" s="16"/>
      <c r="J158" s="16"/>
      <c r="K158" s="16">
        <f t="shared" ref="K158:K174" si="36">H158</f>
        <v>5.0761421319796954E-2</v>
      </c>
      <c r="L158" s="7"/>
    </row>
    <row r="159" spans="1:12" x14ac:dyDescent="0.2">
      <c r="A159" s="28"/>
      <c r="B159" s="32"/>
      <c r="C159" s="32"/>
      <c r="D159" s="8" t="s">
        <v>17</v>
      </c>
      <c r="E159" s="10">
        <v>5</v>
      </c>
      <c r="F159" s="10">
        <v>16</v>
      </c>
      <c r="G159" s="10">
        <f t="shared" si="34"/>
        <v>80</v>
      </c>
      <c r="H159" s="16">
        <f t="shared" si="35"/>
        <v>4.060913705583756E-2</v>
      </c>
      <c r="I159" s="16"/>
      <c r="J159" s="16"/>
      <c r="K159" s="16">
        <f t="shared" si="36"/>
        <v>4.060913705583756E-2</v>
      </c>
      <c r="L159" s="7"/>
    </row>
    <row r="160" spans="1:12" x14ac:dyDescent="0.2">
      <c r="A160" s="28"/>
      <c r="B160" s="32"/>
      <c r="C160" s="32"/>
      <c r="D160" s="8" t="s">
        <v>17</v>
      </c>
      <c r="E160" s="10">
        <v>5</v>
      </c>
      <c r="F160" s="10">
        <v>17</v>
      </c>
      <c r="G160" s="10">
        <f t="shared" si="34"/>
        <v>85</v>
      </c>
      <c r="H160" s="16">
        <f t="shared" si="35"/>
        <v>4.3147208121827409E-2</v>
      </c>
      <c r="I160" s="16"/>
      <c r="J160" s="16"/>
      <c r="K160" s="16">
        <f t="shared" si="36"/>
        <v>4.3147208121827409E-2</v>
      </c>
      <c r="L160" s="7"/>
    </row>
    <row r="161" spans="1:12" x14ac:dyDescent="0.2">
      <c r="A161" s="28"/>
      <c r="B161" s="32"/>
      <c r="C161" s="32"/>
      <c r="D161" s="8" t="s">
        <v>17</v>
      </c>
      <c r="E161" s="10">
        <v>5</v>
      </c>
      <c r="F161" s="10">
        <v>16</v>
      </c>
      <c r="G161" s="10">
        <f t="shared" si="34"/>
        <v>80</v>
      </c>
      <c r="H161" s="16">
        <f t="shared" si="35"/>
        <v>4.060913705583756E-2</v>
      </c>
      <c r="I161" s="16"/>
      <c r="J161" s="16"/>
      <c r="K161" s="16">
        <f t="shared" si="36"/>
        <v>4.060913705583756E-2</v>
      </c>
      <c r="L161" s="7"/>
    </row>
    <row r="162" spans="1:12" x14ac:dyDescent="0.2">
      <c r="A162" s="28"/>
      <c r="B162" s="32"/>
      <c r="C162" s="32"/>
      <c r="D162" s="8" t="s">
        <v>17</v>
      </c>
      <c r="E162" s="10">
        <v>5</v>
      </c>
      <c r="F162" s="10">
        <v>16</v>
      </c>
      <c r="G162" s="10">
        <f t="shared" si="34"/>
        <v>80</v>
      </c>
      <c r="H162" s="16">
        <f t="shared" si="35"/>
        <v>4.060913705583756E-2</v>
      </c>
      <c r="I162" s="16"/>
      <c r="J162" s="16"/>
      <c r="K162" s="16">
        <f t="shared" si="36"/>
        <v>4.060913705583756E-2</v>
      </c>
      <c r="L162" s="7"/>
    </row>
    <row r="163" spans="1:12" x14ac:dyDescent="0.2">
      <c r="A163" s="28"/>
      <c r="B163" s="32"/>
      <c r="C163" s="32"/>
      <c r="D163" s="8" t="s">
        <v>17</v>
      </c>
      <c r="E163" s="10">
        <v>5</v>
      </c>
      <c r="F163" s="10">
        <v>16</v>
      </c>
      <c r="G163" s="10">
        <f t="shared" si="34"/>
        <v>80</v>
      </c>
      <c r="H163" s="16">
        <f t="shared" si="35"/>
        <v>4.060913705583756E-2</v>
      </c>
      <c r="I163" s="16"/>
      <c r="J163" s="16"/>
      <c r="K163" s="16">
        <f t="shared" si="36"/>
        <v>4.060913705583756E-2</v>
      </c>
      <c r="L163" s="7"/>
    </row>
    <row r="164" spans="1:12" x14ac:dyDescent="0.2">
      <c r="A164" s="28"/>
      <c r="B164" s="32"/>
      <c r="C164" s="32"/>
      <c r="D164" s="8" t="s">
        <v>18</v>
      </c>
      <c r="E164" s="10">
        <v>4</v>
      </c>
      <c r="F164" s="10">
        <v>96</v>
      </c>
      <c r="G164" s="10">
        <f t="shared" si="34"/>
        <v>384</v>
      </c>
      <c r="H164" s="16">
        <f t="shared" si="35"/>
        <v>0.1949238578680203</v>
      </c>
      <c r="I164" s="16"/>
      <c r="J164" s="16"/>
      <c r="K164" s="16">
        <f t="shared" si="36"/>
        <v>0.1949238578680203</v>
      </c>
      <c r="L164" s="7"/>
    </row>
    <row r="165" spans="1:12" x14ac:dyDescent="0.2">
      <c r="A165" s="28"/>
      <c r="B165" s="32"/>
      <c r="C165" s="32"/>
      <c r="D165" s="8" t="s">
        <v>18</v>
      </c>
      <c r="E165" s="10">
        <v>5</v>
      </c>
      <c r="F165" s="10">
        <v>4</v>
      </c>
      <c r="G165" s="10">
        <f t="shared" si="34"/>
        <v>20</v>
      </c>
      <c r="H165" s="16">
        <f t="shared" si="35"/>
        <v>1.015228426395939E-2</v>
      </c>
      <c r="I165" s="16"/>
      <c r="J165" s="16"/>
      <c r="K165" s="16">
        <f t="shared" si="36"/>
        <v>1.015228426395939E-2</v>
      </c>
      <c r="L165" s="7"/>
    </row>
    <row r="166" spans="1:12" x14ac:dyDescent="0.2">
      <c r="A166" s="28"/>
      <c r="B166" s="32"/>
      <c r="C166" s="32"/>
      <c r="D166" s="8" t="s">
        <v>18</v>
      </c>
      <c r="E166" s="10">
        <v>5</v>
      </c>
      <c r="F166" s="10">
        <v>40</v>
      </c>
      <c r="G166" s="10">
        <f t="shared" si="34"/>
        <v>200</v>
      </c>
      <c r="H166" s="16">
        <f t="shared" si="35"/>
        <v>0.10152284263959391</v>
      </c>
      <c r="I166" s="16"/>
      <c r="J166" s="16"/>
      <c r="K166" s="16">
        <f t="shared" si="36"/>
        <v>0.10152284263959391</v>
      </c>
      <c r="L166" s="7"/>
    </row>
    <row r="167" spans="1:12" x14ac:dyDescent="0.2">
      <c r="A167" s="28"/>
      <c r="B167" s="32"/>
      <c r="C167" s="32"/>
      <c r="D167" s="8" t="s">
        <v>18</v>
      </c>
      <c r="E167" s="10">
        <v>5</v>
      </c>
      <c r="F167" s="10">
        <v>50</v>
      </c>
      <c r="G167" s="10">
        <f t="shared" si="34"/>
        <v>250</v>
      </c>
      <c r="H167" s="16">
        <f t="shared" si="35"/>
        <v>0.12690355329949238</v>
      </c>
      <c r="I167" s="16"/>
      <c r="J167" s="16"/>
      <c r="K167" s="16">
        <f t="shared" si="36"/>
        <v>0.12690355329949238</v>
      </c>
      <c r="L167" s="7"/>
    </row>
    <row r="168" spans="1:12" x14ac:dyDescent="0.2">
      <c r="A168" s="28"/>
      <c r="B168" s="32"/>
      <c r="C168" s="32"/>
      <c r="D168" s="8" t="s">
        <v>19</v>
      </c>
      <c r="E168" s="10">
        <v>5</v>
      </c>
      <c r="F168" s="10">
        <v>16</v>
      </c>
      <c r="G168" s="10">
        <f t="shared" si="34"/>
        <v>80</v>
      </c>
      <c r="H168" s="16">
        <f t="shared" si="35"/>
        <v>4.060913705583756E-2</v>
      </c>
      <c r="I168" s="16"/>
      <c r="J168" s="16"/>
      <c r="K168" s="16">
        <f t="shared" si="36"/>
        <v>4.060913705583756E-2</v>
      </c>
      <c r="L168" s="7"/>
    </row>
    <row r="169" spans="1:12" x14ac:dyDescent="0.2">
      <c r="A169" s="28"/>
      <c r="B169" s="32"/>
      <c r="C169" s="32"/>
      <c r="D169" s="8" t="s">
        <v>20</v>
      </c>
      <c r="E169" s="10">
        <v>5</v>
      </c>
      <c r="F169" s="10">
        <v>16</v>
      </c>
      <c r="G169" s="10">
        <f t="shared" si="34"/>
        <v>80</v>
      </c>
      <c r="H169" s="16">
        <f t="shared" si="35"/>
        <v>4.060913705583756E-2</v>
      </c>
      <c r="I169" s="16"/>
      <c r="J169" s="16"/>
      <c r="K169" s="16">
        <f t="shared" si="36"/>
        <v>4.060913705583756E-2</v>
      </c>
      <c r="L169" s="7"/>
    </row>
    <row r="170" spans="1:12" x14ac:dyDescent="0.2">
      <c r="A170" s="28"/>
      <c r="B170" s="32"/>
      <c r="C170" s="32"/>
      <c r="D170" s="8" t="s">
        <v>20</v>
      </c>
      <c r="E170" s="10">
        <v>4</v>
      </c>
      <c r="F170" s="10">
        <v>40</v>
      </c>
      <c r="G170" s="10">
        <f t="shared" si="34"/>
        <v>160</v>
      </c>
      <c r="H170" s="16">
        <f t="shared" si="35"/>
        <v>8.1218274111675121E-2</v>
      </c>
      <c r="I170" s="16"/>
      <c r="J170" s="16"/>
      <c r="K170" s="16">
        <f t="shared" si="36"/>
        <v>8.1218274111675121E-2</v>
      </c>
      <c r="L170" s="7"/>
    </row>
    <row r="171" spans="1:12" x14ac:dyDescent="0.2">
      <c r="A171" s="28"/>
      <c r="B171" s="32"/>
      <c r="C171" s="32"/>
      <c r="D171" s="8" t="s">
        <v>21</v>
      </c>
      <c r="E171" s="10">
        <v>5</v>
      </c>
      <c r="F171" s="10">
        <v>16</v>
      </c>
      <c r="G171" s="10">
        <f t="shared" si="34"/>
        <v>80</v>
      </c>
      <c r="H171" s="16">
        <f t="shared" si="35"/>
        <v>4.060913705583756E-2</v>
      </c>
      <c r="I171" s="16"/>
      <c r="J171" s="16"/>
      <c r="K171" s="16">
        <f t="shared" si="36"/>
        <v>4.060913705583756E-2</v>
      </c>
      <c r="L171" s="7"/>
    </row>
    <row r="172" spans="1:12" x14ac:dyDescent="0.2">
      <c r="A172" s="28"/>
      <c r="B172" s="32"/>
      <c r="C172" s="32"/>
      <c r="D172" s="8" t="s">
        <v>21</v>
      </c>
      <c r="E172" s="10">
        <v>5</v>
      </c>
      <c r="F172" s="10">
        <v>22</v>
      </c>
      <c r="G172" s="10">
        <f t="shared" si="34"/>
        <v>110</v>
      </c>
      <c r="H172" s="16">
        <f t="shared" si="35"/>
        <v>5.5837563451776651E-2</v>
      </c>
      <c r="I172" s="16"/>
      <c r="J172" s="16"/>
      <c r="K172" s="16">
        <f t="shared" si="36"/>
        <v>5.5837563451776651E-2</v>
      </c>
      <c r="L172" s="7"/>
    </row>
    <row r="173" spans="1:12" x14ac:dyDescent="0.2">
      <c r="A173" s="28"/>
      <c r="B173" s="32"/>
      <c r="C173" s="32"/>
      <c r="D173" s="8" t="s">
        <v>21</v>
      </c>
      <c r="E173" s="10">
        <v>5</v>
      </c>
      <c r="F173" s="10">
        <v>16</v>
      </c>
      <c r="G173" s="10">
        <f t="shared" si="34"/>
        <v>80</v>
      </c>
      <c r="H173" s="16">
        <f t="shared" si="35"/>
        <v>4.060913705583756E-2</v>
      </c>
      <c r="I173" s="16"/>
      <c r="J173" s="16"/>
      <c r="K173" s="16">
        <f t="shared" si="36"/>
        <v>4.060913705583756E-2</v>
      </c>
      <c r="L173" s="7"/>
    </row>
    <row r="174" spans="1:12" x14ac:dyDescent="0.2">
      <c r="A174" s="28"/>
      <c r="B174" s="32"/>
      <c r="C174" s="32"/>
      <c r="D174" s="8" t="s">
        <v>21</v>
      </c>
      <c r="E174" s="10">
        <v>6</v>
      </c>
      <c r="F174" s="10">
        <v>16</v>
      </c>
      <c r="G174" s="10">
        <f t="shared" si="34"/>
        <v>96</v>
      </c>
      <c r="H174" s="16">
        <f t="shared" si="35"/>
        <v>4.8730964467005075E-2</v>
      </c>
      <c r="I174" s="16"/>
      <c r="J174" s="16"/>
      <c r="K174" s="16">
        <f t="shared" si="36"/>
        <v>4.8730964467005075E-2</v>
      </c>
      <c r="L174" s="7"/>
    </row>
    <row r="175" spans="1:12" x14ac:dyDescent="0.2">
      <c r="A175" s="28"/>
      <c r="B175" s="32"/>
      <c r="C175" s="32"/>
      <c r="D175" s="11" t="s">
        <v>24</v>
      </c>
      <c r="E175" s="9"/>
      <c r="F175" s="9"/>
      <c r="G175" s="9">
        <f>SUBTOTAL(9,G176:G177)</f>
        <v>545.87</v>
      </c>
      <c r="H175" s="7">
        <f>G175/1970</f>
        <v>0.27709137055837563</v>
      </c>
      <c r="I175" s="7"/>
      <c r="J175" s="7"/>
      <c r="K175" s="7">
        <f>H175</f>
        <v>0.27709137055837563</v>
      </c>
      <c r="L175" s="7"/>
    </row>
    <row r="176" spans="1:12" x14ac:dyDescent="0.2">
      <c r="A176" s="28"/>
      <c r="B176" s="32"/>
      <c r="C176" s="32"/>
      <c r="D176" s="8" t="s">
        <v>29</v>
      </c>
      <c r="E176" s="10">
        <v>1.4</v>
      </c>
      <c r="F176" s="10">
        <v>247</v>
      </c>
      <c r="G176" s="10">
        <f>E176*F176</f>
        <v>345.79999999999995</v>
      </c>
      <c r="H176" s="16">
        <f t="shared" ref="H176:H177" si="37">G176/1970</f>
        <v>0.17553299492385785</v>
      </c>
      <c r="I176" s="16"/>
      <c r="J176" s="16"/>
      <c r="K176" s="16">
        <f t="shared" ref="K176:K177" si="38">H176</f>
        <v>0.17553299492385785</v>
      </c>
      <c r="L176" s="7"/>
    </row>
    <row r="177" spans="1:12" x14ac:dyDescent="0.2">
      <c r="A177" s="28"/>
      <c r="B177" s="32"/>
      <c r="C177" s="32"/>
      <c r="D177" s="8" t="s">
        <v>25</v>
      </c>
      <c r="E177" s="10">
        <v>0.81</v>
      </c>
      <c r="F177" s="10">
        <v>247</v>
      </c>
      <c r="G177" s="10">
        <f>E177*F177</f>
        <v>200.07000000000002</v>
      </c>
      <c r="H177" s="16">
        <f t="shared" si="37"/>
        <v>0.10155837563451778</v>
      </c>
      <c r="I177" s="16"/>
      <c r="J177" s="16"/>
      <c r="K177" s="16">
        <f t="shared" si="38"/>
        <v>0.10155837563451778</v>
      </c>
      <c r="L177" s="7"/>
    </row>
    <row r="178" spans="1:12" ht="15" customHeight="1" x14ac:dyDescent="0.2">
      <c r="A178" s="27">
        <v>11</v>
      </c>
      <c r="B178" s="31" t="s">
        <v>43</v>
      </c>
      <c r="C178" s="31" t="s">
        <v>44</v>
      </c>
      <c r="D178" s="5" t="s">
        <v>14</v>
      </c>
      <c r="E178" s="6"/>
      <c r="F178" s="6"/>
      <c r="G178" s="6"/>
      <c r="H178" s="7">
        <f>SUBTOTAL(9,H179:H198)</f>
        <v>7.9065989847715707</v>
      </c>
      <c r="I178" s="7">
        <f>H178/2</f>
        <v>3.9532994923857854</v>
      </c>
      <c r="J178" s="7">
        <f>H178/2</f>
        <v>3.9532994923857854</v>
      </c>
      <c r="K178" s="7"/>
      <c r="L178" s="7"/>
    </row>
    <row r="179" spans="1:12" ht="204" x14ac:dyDescent="0.2">
      <c r="A179" s="28"/>
      <c r="B179" s="32"/>
      <c r="C179" s="32"/>
      <c r="D179" s="12" t="s">
        <v>45</v>
      </c>
      <c r="E179" s="9"/>
      <c r="F179" s="9"/>
      <c r="G179" s="9">
        <f>SUBTOTAL(9,G180:G196)</f>
        <v>6800</v>
      </c>
      <c r="H179" s="7">
        <f>G179/1970</f>
        <v>3.451776649746193</v>
      </c>
      <c r="I179" s="7">
        <f t="shared" ref="I179:I196" si="39">H179/2</f>
        <v>1.7258883248730965</v>
      </c>
      <c r="J179" s="7">
        <f t="shared" ref="J179:J196" si="40">H179/2</f>
        <v>1.7258883248730965</v>
      </c>
      <c r="K179" s="7"/>
      <c r="L179" s="7"/>
    </row>
    <row r="180" spans="1:12" x14ac:dyDescent="0.2">
      <c r="A180" s="28"/>
      <c r="B180" s="32"/>
      <c r="C180" s="32"/>
      <c r="D180" s="8" t="s">
        <v>16</v>
      </c>
      <c r="E180" s="10">
        <v>40</v>
      </c>
      <c r="F180" s="10">
        <v>10</v>
      </c>
      <c r="G180" s="10">
        <f t="shared" ref="G180:G195" si="41">E180*F180</f>
        <v>400</v>
      </c>
      <c r="H180" s="16">
        <f t="shared" ref="H180:H196" si="42">G180/1970</f>
        <v>0.20304568527918782</v>
      </c>
      <c r="I180" s="16">
        <f t="shared" si="39"/>
        <v>0.10152284263959391</v>
      </c>
      <c r="J180" s="16">
        <f t="shared" si="40"/>
        <v>0.10152284263959391</v>
      </c>
      <c r="K180" s="16"/>
      <c r="L180" s="7"/>
    </row>
    <row r="181" spans="1:12" x14ac:dyDescent="0.2">
      <c r="A181" s="28"/>
      <c r="B181" s="32"/>
      <c r="C181" s="32"/>
      <c r="D181" s="8" t="s">
        <v>17</v>
      </c>
      <c r="E181" s="10">
        <v>40</v>
      </c>
      <c r="F181" s="10">
        <v>10</v>
      </c>
      <c r="G181" s="10">
        <f t="shared" si="41"/>
        <v>400</v>
      </c>
      <c r="H181" s="16">
        <f t="shared" si="42"/>
        <v>0.20304568527918782</v>
      </c>
      <c r="I181" s="16">
        <f t="shared" si="39"/>
        <v>0.10152284263959391</v>
      </c>
      <c r="J181" s="16">
        <f t="shared" si="40"/>
        <v>0.10152284263959391</v>
      </c>
      <c r="K181" s="16"/>
      <c r="L181" s="7"/>
    </row>
    <row r="182" spans="1:12" x14ac:dyDescent="0.2">
      <c r="A182" s="28"/>
      <c r="B182" s="32"/>
      <c r="C182" s="32"/>
      <c r="D182" s="8" t="s">
        <v>17</v>
      </c>
      <c r="E182" s="10">
        <v>40</v>
      </c>
      <c r="F182" s="10">
        <v>10</v>
      </c>
      <c r="G182" s="10">
        <f t="shared" si="41"/>
        <v>400</v>
      </c>
      <c r="H182" s="16">
        <f t="shared" si="42"/>
        <v>0.20304568527918782</v>
      </c>
      <c r="I182" s="16">
        <f t="shared" si="39"/>
        <v>0.10152284263959391</v>
      </c>
      <c r="J182" s="16">
        <f t="shared" si="40"/>
        <v>0.10152284263959391</v>
      </c>
      <c r="K182" s="16"/>
      <c r="L182" s="7"/>
    </row>
    <row r="183" spans="1:12" x14ac:dyDescent="0.2">
      <c r="A183" s="28"/>
      <c r="B183" s="32"/>
      <c r="C183" s="32"/>
      <c r="D183" s="8" t="s">
        <v>17</v>
      </c>
      <c r="E183" s="10">
        <v>40</v>
      </c>
      <c r="F183" s="10">
        <v>10</v>
      </c>
      <c r="G183" s="10">
        <f t="shared" si="41"/>
        <v>400</v>
      </c>
      <c r="H183" s="16">
        <f t="shared" si="42"/>
        <v>0.20304568527918782</v>
      </c>
      <c r="I183" s="16">
        <f t="shared" si="39"/>
        <v>0.10152284263959391</v>
      </c>
      <c r="J183" s="16">
        <f t="shared" si="40"/>
        <v>0.10152284263959391</v>
      </c>
      <c r="K183" s="16"/>
      <c r="L183" s="7"/>
    </row>
    <row r="184" spans="1:12" x14ac:dyDescent="0.2">
      <c r="A184" s="28"/>
      <c r="B184" s="32"/>
      <c r="C184" s="32"/>
      <c r="D184" s="8" t="s">
        <v>17</v>
      </c>
      <c r="E184" s="10">
        <v>40</v>
      </c>
      <c r="F184" s="10">
        <v>10</v>
      </c>
      <c r="G184" s="10">
        <f t="shared" si="41"/>
        <v>400</v>
      </c>
      <c r="H184" s="16">
        <f t="shared" si="42"/>
        <v>0.20304568527918782</v>
      </c>
      <c r="I184" s="16">
        <f t="shared" si="39"/>
        <v>0.10152284263959391</v>
      </c>
      <c r="J184" s="16">
        <f t="shared" si="40"/>
        <v>0.10152284263959391</v>
      </c>
      <c r="K184" s="16"/>
      <c r="L184" s="7"/>
    </row>
    <row r="185" spans="1:12" x14ac:dyDescent="0.2">
      <c r="A185" s="28"/>
      <c r="B185" s="32"/>
      <c r="C185" s="32"/>
      <c r="D185" s="8" t="s">
        <v>17</v>
      </c>
      <c r="E185" s="10">
        <v>40</v>
      </c>
      <c r="F185" s="10">
        <v>10</v>
      </c>
      <c r="G185" s="10">
        <f t="shared" si="41"/>
        <v>400</v>
      </c>
      <c r="H185" s="16">
        <f t="shared" si="42"/>
        <v>0.20304568527918782</v>
      </c>
      <c r="I185" s="16">
        <f t="shared" si="39"/>
        <v>0.10152284263959391</v>
      </c>
      <c r="J185" s="16">
        <f t="shared" si="40"/>
        <v>0.10152284263959391</v>
      </c>
      <c r="K185" s="16"/>
      <c r="L185" s="7"/>
    </row>
    <row r="186" spans="1:12" x14ac:dyDescent="0.2">
      <c r="A186" s="28"/>
      <c r="B186" s="32"/>
      <c r="C186" s="32"/>
      <c r="D186" s="8" t="s">
        <v>18</v>
      </c>
      <c r="E186" s="10">
        <v>40</v>
      </c>
      <c r="F186" s="10">
        <v>10</v>
      </c>
      <c r="G186" s="10">
        <f t="shared" si="41"/>
        <v>400</v>
      </c>
      <c r="H186" s="16">
        <f t="shared" si="42"/>
        <v>0.20304568527918782</v>
      </c>
      <c r="I186" s="16">
        <f t="shared" si="39"/>
        <v>0.10152284263959391</v>
      </c>
      <c r="J186" s="16">
        <f t="shared" si="40"/>
        <v>0.10152284263959391</v>
      </c>
      <c r="K186" s="16"/>
      <c r="L186" s="7"/>
    </row>
    <row r="187" spans="1:12" x14ac:dyDescent="0.2">
      <c r="A187" s="28"/>
      <c r="B187" s="32"/>
      <c r="C187" s="32"/>
      <c r="D187" s="8" t="s">
        <v>18</v>
      </c>
      <c r="E187" s="10">
        <v>40</v>
      </c>
      <c r="F187" s="10">
        <v>10</v>
      </c>
      <c r="G187" s="10">
        <f t="shared" si="41"/>
        <v>400</v>
      </c>
      <c r="H187" s="16">
        <f t="shared" si="42"/>
        <v>0.20304568527918782</v>
      </c>
      <c r="I187" s="16">
        <f t="shared" si="39"/>
        <v>0.10152284263959391</v>
      </c>
      <c r="J187" s="16">
        <f t="shared" si="40"/>
        <v>0.10152284263959391</v>
      </c>
      <c r="K187" s="16"/>
      <c r="L187" s="7"/>
    </row>
    <row r="188" spans="1:12" x14ac:dyDescent="0.2">
      <c r="A188" s="28"/>
      <c r="B188" s="32"/>
      <c r="C188" s="32"/>
      <c r="D188" s="8" t="s">
        <v>18</v>
      </c>
      <c r="E188" s="10">
        <v>40</v>
      </c>
      <c r="F188" s="10">
        <v>10</v>
      </c>
      <c r="G188" s="10">
        <f t="shared" si="41"/>
        <v>400</v>
      </c>
      <c r="H188" s="16">
        <f t="shared" si="42"/>
        <v>0.20304568527918782</v>
      </c>
      <c r="I188" s="16">
        <f t="shared" si="39"/>
        <v>0.10152284263959391</v>
      </c>
      <c r="J188" s="16">
        <f t="shared" si="40"/>
        <v>0.10152284263959391</v>
      </c>
      <c r="K188" s="16"/>
      <c r="L188" s="7"/>
    </row>
    <row r="189" spans="1:12" x14ac:dyDescent="0.2">
      <c r="A189" s="28"/>
      <c r="B189" s="32"/>
      <c r="C189" s="32"/>
      <c r="D189" s="8" t="s">
        <v>18</v>
      </c>
      <c r="E189" s="10">
        <v>40</v>
      </c>
      <c r="F189" s="10">
        <v>10</v>
      </c>
      <c r="G189" s="10">
        <f t="shared" si="41"/>
        <v>400</v>
      </c>
      <c r="H189" s="16">
        <f t="shared" si="42"/>
        <v>0.20304568527918782</v>
      </c>
      <c r="I189" s="16">
        <f t="shared" si="39"/>
        <v>0.10152284263959391</v>
      </c>
      <c r="J189" s="16">
        <f t="shared" si="40"/>
        <v>0.10152284263959391</v>
      </c>
      <c r="K189" s="16"/>
      <c r="L189" s="7"/>
    </row>
    <row r="190" spans="1:12" x14ac:dyDescent="0.2">
      <c r="A190" s="28"/>
      <c r="B190" s="32"/>
      <c r="C190" s="32"/>
      <c r="D190" s="8" t="s">
        <v>19</v>
      </c>
      <c r="E190" s="10">
        <v>40</v>
      </c>
      <c r="F190" s="10">
        <v>10</v>
      </c>
      <c r="G190" s="10">
        <f t="shared" si="41"/>
        <v>400</v>
      </c>
      <c r="H190" s="16">
        <f t="shared" si="42"/>
        <v>0.20304568527918782</v>
      </c>
      <c r="I190" s="16">
        <f t="shared" si="39"/>
        <v>0.10152284263959391</v>
      </c>
      <c r="J190" s="16">
        <f t="shared" si="40"/>
        <v>0.10152284263959391</v>
      </c>
      <c r="K190" s="16"/>
      <c r="L190" s="7"/>
    </row>
    <row r="191" spans="1:12" x14ac:dyDescent="0.2">
      <c r="A191" s="28"/>
      <c r="B191" s="32"/>
      <c r="C191" s="32"/>
      <c r="D191" s="8" t="s">
        <v>20</v>
      </c>
      <c r="E191" s="10">
        <v>40</v>
      </c>
      <c r="F191" s="10">
        <v>10</v>
      </c>
      <c r="G191" s="10">
        <f t="shared" si="41"/>
        <v>400</v>
      </c>
      <c r="H191" s="16">
        <f t="shared" si="42"/>
        <v>0.20304568527918782</v>
      </c>
      <c r="I191" s="16">
        <f t="shared" si="39"/>
        <v>0.10152284263959391</v>
      </c>
      <c r="J191" s="16">
        <f t="shared" si="40"/>
        <v>0.10152284263959391</v>
      </c>
      <c r="K191" s="16"/>
      <c r="L191" s="7"/>
    </row>
    <row r="192" spans="1:12" x14ac:dyDescent="0.2">
      <c r="A192" s="28"/>
      <c r="B192" s="32"/>
      <c r="C192" s="32"/>
      <c r="D192" s="8" t="s">
        <v>20</v>
      </c>
      <c r="E192" s="10">
        <v>40</v>
      </c>
      <c r="F192" s="10">
        <v>10</v>
      </c>
      <c r="G192" s="10">
        <f t="shared" si="41"/>
        <v>400</v>
      </c>
      <c r="H192" s="16">
        <f t="shared" si="42"/>
        <v>0.20304568527918782</v>
      </c>
      <c r="I192" s="16">
        <f t="shared" si="39"/>
        <v>0.10152284263959391</v>
      </c>
      <c r="J192" s="16">
        <f t="shared" si="40"/>
        <v>0.10152284263959391</v>
      </c>
      <c r="K192" s="16"/>
      <c r="L192" s="7"/>
    </row>
    <row r="193" spans="1:12" x14ac:dyDescent="0.2">
      <c r="A193" s="28"/>
      <c r="B193" s="32"/>
      <c r="C193" s="32"/>
      <c r="D193" s="8" t="s">
        <v>21</v>
      </c>
      <c r="E193" s="10">
        <v>40</v>
      </c>
      <c r="F193" s="10">
        <v>10</v>
      </c>
      <c r="G193" s="10">
        <f t="shared" si="41"/>
        <v>400</v>
      </c>
      <c r="H193" s="16">
        <f t="shared" si="42"/>
        <v>0.20304568527918782</v>
      </c>
      <c r="I193" s="16">
        <f t="shared" si="39"/>
        <v>0.10152284263959391</v>
      </c>
      <c r="J193" s="16">
        <f t="shared" si="40"/>
        <v>0.10152284263959391</v>
      </c>
      <c r="K193" s="16"/>
      <c r="L193" s="7"/>
    </row>
    <row r="194" spans="1:12" x14ac:dyDescent="0.2">
      <c r="A194" s="28"/>
      <c r="B194" s="32"/>
      <c r="C194" s="32"/>
      <c r="D194" s="8" t="s">
        <v>21</v>
      </c>
      <c r="E194" s="10">
        <v>40</v>
      </c>
      <c r="F194" s="10">
        <v>10</v>
      </c>
      <c r="G194" s="10">
        <f t="shared" si="41"/>
        <v>400</v>
      </c>
      <c r="H194" s="16">
        <f t="shared" si="42"/>
        <v>0.20304568527918782</v>
      </c>
      <c r="I194" s="16">
        <f t="shared" si="39"/>
        <v>0.10152284263959391</v>
      </c>
      <c r="J194" s="16">
        <f t="shared" si="40"/>
        <v>0.10152284263959391</v>
      </c>
      <c r="K194" s="16"/>
      <c r="L194" s="7"/>
    </row>
    <row r="195" spans="1:12" x14ac:dyDescent="0.2">
      <c r="A195" s="28"/>
      <c r="B195" s="32"/>
      <c r="C195" s="32"/>
      <c r="D195" s="8" t="s">
        <v>21</v>
      </c>
      <c r="E195" s="10">
        <v>40</v>
      </c>
      <c r="F195" s="10">
        <v>10</v>
      </c>
      <c r="G195" s="10">
        <f t="shared" si="41"/>
        <v>400</v>
      </c>
      <c r="H195" s="16">
        <f t="shared" si="42"/>
        <v>0.20304568527918782</v>
      </c>
      <c r="I195" s="16">
        <f t="shared" si="39"/>
        <v>0.10152284263959391</v>
      </c>
      <c r="J195" s="16">
        <f t="shared" si="40"/>
        <v>0.10152284263959391</v>
      </c>
      <c r="K195" s="16"/>
      <c r="L195" s="7"/>
    </row>
    <row r="196" spans="1:12" x14ac:dyDescent="0.2">
      <c r="A196" s="28"/>
      <c r="B196" s="32"/>
      <c r="C196" s="32"/>
      <c r="D196" s="8" t="s">
        <v>21</v>
      </c>
      <c r="E196" s="10">
        <v>40</v>
      </c>
      <c r="F196" s="10">
        <v>10</v>
      </c>
      <c r="G196" s="10">
        <f>E196*F196</f>
        <v>400</v>
      </c>
      <c r="H196" s="16">
        <f t="shared" si="42"/>
        <v>0.20304568527918782</v>
      </c>
      <c r="I196" s="16">
        <f t="shared" si="39"/>
        <v>0.10152284263959391</v>
      </c>
      <c r="J196" s="16">
        <f t="shared" si="40"/>
        <v>0.10152284263959391</v>
      </c>
      <c r="K196" s="16"/>
      <c r="L196" s="7"/>
    </row>
    <row r="197" spans="1:12" x14ac:dyDescent="0.2">
      <c r="A197" s="28"/>
      <c r="B197" s="32"/>
      <c r="C197" s="32"/>
      <c r="D197" s="11" t="s">
        <v>24</v>
      </c>
      <c r="E197" s="9"/>
      <c r="F197" s="9"/>
      <c r="G197" s="9">
        <f>SUBTOTAL(9,G198:G198)</f>
        <v>988</v>
      </c>
      <c r="H197" s="7">
        <f>G197/1970</f>
        <v>0.5015228426395939</v>
      </c>
      <c r="I197" s="7">
        <f>H197/2</f>
        <v>0.25076142131979695</v>
      </c>
      <c r="J197" s="7">
        <f>H197/2</f>
        <v>0.25076142131979695</v>
      </c>
      <c r="K197" s="7"/>
      <c r="L197" s="7"/>
    </row>
    <row r="198" spans="1:12" x14ac:dyDescent="0.2">
      <c r="A198" s="28"/>
      <c r="B198" s="32"/>
      <c r="C198" s="32"/>
      <c r="D198" s="12" t="s">
        <v>46</v>
      </c>
      <c r="E198" s="10">
        <v>4</v>
      </c>
      <c r="F198" s="10">
        <v>247</v>
      </c>
      <c r="G198" s="10">
        <f>E198*F198</f>
        <v>988</v>
      </c>
      <c r="H198" s="16">
        <f>G198/1970</f>
        <v>0.5015228426395939</v>
      </c>
      <c r="I198" s="16">
        <f>H198/2</f>
        <v>0.25076142131979695</v>
      </c>
      <c r="J198" s="16">
        <f>H198/2</f>
        <v>0.25076142131979695</v>
      </c>
      <c r="K198" s="7"/>
      <c r="L198" s="7"/>
    </row>
    <row r="199" spans="1:12" x14ac:dyDescent="0.2">
      <c r="A199" s="27">
        <v>13</v>
      </c>
      <c r="B199" s="31" t="s">
        <v>47</v>
      </c>
      <c r="C199" s="31" t="s">
        <v>48</v>
      </c>
      <c r="D199" s="5" t="s">
        <v>14</v>
      </c>
      <c r="E199" s="6"/>
      <c r="F199" s="6"/>
      <c r="G199" s="6"/>
      <c r="H199" s="7">
        <f>SUBTOTAL(9,H200:H201)</f>
        <v>1.0030456852791878</v>
      </c>
      <c r="I199" s="7">
        <f>H199/2</f>
        <v>0.5015228426395939</v>
      </c>
      <c r="J199" s="7">
        <f>H199/2</f>
        <v>0.5015228426395939</v>
      </c>
      <c r="K199" s="7"/>
      <c r="L199" s="7"/>
    </row>
    <row r="200" spans="1:12" ht="48" x14ac:dyDescent="0.2">
      <c r="A200" s="28"/>
      <c r="B200" s="32"/>
      <c r="C200" s="32"/>
      <c r="D200" s="11" t="s">
        <v>49</v>
      </c>
      <c r="E200" s="9"/>
      <c r="F200" s="9"/>
      <c r="G200" s="9">
        <f>SUBTOTAL(9,G201:G203)</f>
        <v>988</v>
      </c>
      <c r="H200" s="7">
        <f>G200/1970</f>
        <v>0.5015228426395939</v>
      </c>
      <c r="I200" s="7">
        <f>H200/2</f>
        <v>0.25076142131979695</v>
      </c>
      <c r="J200" s="7">
        <f>H200/2</f>
        <v>0.25076142131979695</v>
      </c>
      <c r="K200" s="7"/>
      <c r="L200" s="7"/>
    </row>
    <row r="201" spans="1:12" x14ac:dyDescent="0.2">
      <c r="A201" s="28"/>
      <c r="B201" s="32"/>
      <c r="C201" s="32"/>
      <c r="D201" s="12" t="s">
        <v>46</v>
      </c>
      <c r="E201" s="10">
        <v>4</v>
      </c>
      <c r="F201" s="10">
        <v>247</v>
      </c>
      <c r="G201" s="10">
        <f>E201*F201</f>
        <v>988</v>
      </c>
      <c r="H201" s="16">
        <f>G201/1970</f>
        <v>0.5015228426395939</v>
      </c>
      <c r="I201" s="16">
        <f>H201/2</f>
        <v>0.25076142131979695</v>
      </c>
      <c r="J201" s="16">
        <f>H201/2</f>
        <v>0.25076142131979695</v>
      </c>
      <c r="K201" s="7"/>
      <c r="L201" s="7"/>
    </row>
    <row r="202" spans="1:12" ht="15" customHeight="1" x14ac:dyDescent="0.2">
      <c r="A202" s="27">
        <v>15</v>
      </c>
      <c r="B202" s="31" t="s">
        <v>50</v>
      </c>
      <c r="C202" s="31" t="s">
        <v>51</v>
      </c>
      <c r="D202" s="5" t="s">
        <v>14</v>
      </c>
      <c r="E202" s="6"/>
      <c r="F202" s="6"/>
      <c r="G202" s="6"/>
      <c r="H202" s="7">
        <f>SUBTOTAL(9,H203:H230)</f>
        <v>3.2892081218274116</v>
      </c>
      <c r="I202" s="7"/>
      <c r="J202" s="7"/>
      <c r="K202" s="7"/>
      <c r="L202" s="7">
        <f>H202</f>
        <v>3.2892081218274116</v>
      </c>
    </row>
    <row r="203" spans="1:12" ht="48" x14ac:dyDescent="0.2">
      <c r="A203" s="28"/>
      <c r="B203" s="32"/>
      <c r="C203" s="32"/>
      <c r="D203" s="11" t="s">
        <v>15</v>
      </c>
      <c r="E203" s="9"/>
      <c r="F203" s="9"/>
      <c r="G203" s="9">
        <f>SUBTOTAL(9,G204:G211)</f>
        <v>956</v>
      </c>
      <c r="H203" s="7">
        <f>G203/1970</f>
        <v>0.48527918781725887</v>
      </c>
      <c r="I203" s="7"/>
      <c r="J203" s="7"/>
      <c r="K203" s="7"/>
      <c r="L203" s="7">
        <f>H203</f>
        <v>0.48527918781725887</v>
      </c>
    </row>
    <row r="204" spans="1:12" x14ac:dyDescent="0.2">
      <c r="A204" s="28"/>
      <c r="B204" s="32"/>
      <c r="C204" s="32"/>
      <c r="D204" s="8" t="s">
        <v>16</v>
      </c>
      <c r="E204" s="10">
        <v>8</v>
      </c>
      <c r="F204" s="10">
        <v>18</v>
      </c>
      <c r="G204" s="10">
        <f t="shared" ref="G204:G211" si="43">E204*F204</f>
        <v>144</v>
      </c>
      <c r="H204" s="16">
        <f t="shared" ref="H204:H211" si="44">G204/1970</f>
        <v>7.309644670050762E-2</v>
      </c>
      <c r="I204" s="16"/>
      <c r="J204" s="16"/>
      <c r="K204" s="16"/>
      <c r="L204" s="16">
        <f t="shared" ref="L204:L211" si="45">H204</f>
        <v>7.309644670050762E-2</v>
      </c>
    </row>
    <row r="205" spans="1:12" x14ac:dyDescent="0.2">
      <c r="A205" s="28"/>
      <c r="B205" s="32"/>
      <c r="C205" s="32"/>
      <c r="D205" s="8" t="s">
        <v>17</v>
      </c>
      <c r="E205" s="10">
        <v>8</v>
      </c>
      <c r="F205" s="10">
        <v>16</v>
      </c>
      <c r="G205" s="10">
        <f t="shared" si="43"/>
        <v>128</v>
      </c>
      <c r="H205" s="16">
        <f t="shared" si="44"/>
        <v>6.4974619289340105E-2</v>
      </c>
      <c r="I205" s="16"/>
      <c r="J205" s="16"/>
      <c r="K205" s="16"/>
      <c r="L205" s="16">
        <f t="shared" si="45"/>
        <v>6.4974619289340105E-2</v>
      </c>
    </row>
    <row r="206" spans="1:12" x14ac:dyDescent="0.2">
      <c r="A206" s="28"/>
      <c r="B206" s="32"/>
      <c r="C206" s="32"/>
      <c r="D206" s="8" t="s">
        <v>17</v>
      </c>
      <c r="E206" s="10">
        <v>8</v>
      </c>
      <c r="F206" s="10">
        <v>22</v>
      </c>
      <c r="G206" s="10">
        <f t="shared" si="43"/>
        <v>176</v>
      </c>
      <c r="H206" s="16">
        <f t="shared" si="44"/>
        <v>8.9340101522842635E-2</v>
      </c>
      <c r="I206" s="16"/>
      <c r="J206" s="16"/>
      <c r="K206" s="16"/>
      <c r="L206" s="16">
        <f t="shared" si="45"/>
        <v>8.9340101522842635E-2</v>
      </c>
    </row>
    <row r="207" spans="1:12" x14ac:dyDescent="0.2">
      <c r="A207" s="28"/>
      <c r="B207" s="32"/>
      <c r="C207" s="32"/>
      <c r="D207" s="8" t="s">
        <v>17</v>
      </c>
      <c r="E207" s="10">
        <v>8</v>
      </c>
      <c r="F207" s="10">
        <v>18</v>
      </c>
      <c r="G207" s="10">
        <f t="shared" si="43"/>
        <v>144</v>
      </c>
      <c r="H207" s="16">
        <f t="shared" si="44"/>
        <v>7.309644670050762E-2</v>
      </c>
      <c r="I207" s="16"/>
      <c r="J207" s="16"/>
      <c r="K207" s="16"/>
      <c r="L207" s="16">
        <f t="shared" si="45"/>
        <v>7.309644670050762E-2</v>
      </c>
    </row>
    <row r="208" spans="1:12" x14ac:dyDescent="0.2">
      <c r="A208" s="28"/>
      <c r="B208" s="32"/>
      <c r="C208" s="32"/>
      <c r="D208" s="8" t="s">
        <v>17</v>
      </c>
      <c r="E208" s="10">
        <v>8</v>
      </c>
      <c r="F208" s="10">
        <v>22</v>
      </c>
      <c r="G208" s="10">
        <f t="shared" si="43"/>
        <v>176</v>
      </c>
      <c r="H208" s="16">
        <f t="shared" si="44"/>
        <v>8.9340101522842635E-2</v>
      </c>
      <c r="I208" s="16"/>
      <c r="J208" s="16"/>
      <c r="K208" s="16"/>
      <c r="L208" s="16">
        <f t="shared" si="45"/>
        <v>8.9340101522842635E-2</v>
      </c>
    </row>
    <row r="209" spans="1:12" x14ac:dyDescent="0.2">
      <c r="A209" s="28"/>
      <c r="B209" s="32"/>
      <c r="C209" s="32"/>
      <c r="D209" s="8" t="s">
        <v>17</v>
      </c>
      <c r="E209" s="10">
        <v>8</v>
      </c>
      <c r="F209" s="10">
        <v>18</v>
      </c>
      <c r="G209" s="10">
        <f t="shared" si="43"/>
        <v>144</v>
      </c>
      <c r="H209" s="16">
        <f t="shared" si="44"/>
        <v>7.309644670050762E-2</v>
      </c>
      <c r="I209" s="16"/>
      <c r="J209" s="16"/>
      <c r="K209" s="16"/>
      <c r="L209" s="16">
        <f t="shared" si="45"/>
        <v>7.309644670050762E-2</v>
      </c>
    </row>
    <row r="210" spans="1:12" x14ac:dyDescent="0.2">
      <c r="A210" s="28"/>
      <c r="B210" s="32"/>
      <c r="C210" s="32"/>
      <c r="D210" s="8" t="s">
        <v>18</v>
      </c>
      <c r="E210" s="10">
        <v>8</v>
      </c>
      <c r="F210" s="10">
        <v>1</v>
      </c>
      <c r="G210" s="10">
        <f t="shared" si="43"/>
        <v>8</v>
      </c>
      <c r="H210" s="16">
        <f t="shared" si="44"/>
        <v>4.0609137055837565E-3</v>
      </c>
      <c r="I210" s="16"/>
      <c r="J210" s="16"/>
      <c r="K210" s="16"/>
      <c r="L210" s="16">
        <f t="shared" si="45"/>
        <v>4.0609137055837565E-3</v>
      </c>
    </row>
    <row r="211" spans="1:12" x14ac:dyDescent="0.2">
      <c r="A211" s="28"/>
      <c r="B211" s="32"/>
      <c r="C211" s="32"/>
      <c r="D211" s="8" t="s">
        <v>18</v>
      </c>
      <c r="E211" s="10">
        <v>9</v>
      </c>
      <c r="F211" s="10">
        <v>4</v>
      </c>
      <c r="G211" s="10">
        <f t="shared" si="43"/>
        <v>36</v>
      </c>
      <c r="H211" s="16">
        <f t="shared" si="44"/>
        <v>1.8274111675126905E-2</v>
      </c>
      <c r="I211" s="16"/>
      <c r="J211" s="16"/>
      <c r="K211" s="16"/>
      <c r="L211" s="16">
        <f t="shared" si="45"/>
        <v>1.8274111675126905E-2</v>
      </c>
    </row>
    <row r="212" spans="1:12" ht="48" x14ac:dyDescent="0.2">
      <c r="A212" s="28"/>
      <c r="B212" s="32"/>
      <c r="C212" s="32"/>
      <c r="D212" s="11" t="s">
        <v>52</v>
      </c>
      <c r="E212" s="9"/>
      <c r="F212" s="9"/>
      <c r="G212" s="9">
        <f>SUBTOTAL(9,G213:G227)</f>
        <v>1738</v>
      </c>
      <c r="H212" s="7">
        <f>G212/1970</f>
        <v>0.88223350253807109</v>
      </c>
      <c r="I212" s="7"/>
      <c r="J212" s="7"/>
      <c r="K212" s="7"/>
      <c r="L212" s="7">
        <f>H212</f>
        <v>0.88223350253807109</v>
      </c>
    </row>
    <row r="213" spans="1:12" x14ac:dyDescent="0.2">
      <c r="A213" s="28"/>
      <c r="B213" s="32"/>
      <c r="C213" s="32"/>
      <c r="D213" s="8" t="s">
        <v>16</v>
      </c>
      <c r="E213" s="10">
        <v>8</v>
      </c>
      <c r="F213" s="10">
        <v>10</v>
      </c>
      <c r="G213" s="10">
        <f t="shared" ref="G213:G227" si="46">E213*F213</f>
        <v>80</v>
      </c>
      <c r="H213" s="16">
        <f t="shared" ref="H213:H227" si="47">G213/1970</f>
        <v>4.060913705583756E-2</v>
      </c>
      <c r="I213" s="16"/>
      <c r="J213" s="16"/>
      <c r="K213" s="16"/>
      <c r="L213" s="16">
        <f t="shared" ref="L213:L227" si="48">H213</f>
        <v>4.060913705583756E-2</v>
      </c>
    </row>
    <row r="214" spans="1:12" x14ac:dyDescent="0.2">
      <c r="A214" s="28"/>
      <c r="B214" s="32"/>
      <c r="C214" s="32"/>
      <c r="D214" s="8" t="s">
        <v>17</v>
      </c>
      <c r="E214" s="10">
        <v>8</v>
      </c>
      <c r="F214" s="10">
        <v>16</v>
      </c>
      <c r="G214" s="10">
        <f t="shared" si="46"/>
        <v>128</v>
      </c>
      <c r="H214" s="16">
        <f t="shared" si="47"/>
        <v>6.4974619289340105E-2</v>
      </c>
      <c r="I214" s="16"/>
      <c r="J214" s="16"/>
      <c r="K214" s="16"/>
      <c r="L214" s="16">
        <f t="shared" si="48"/>
        <v>6.4974619289340105E-2</v>
      </c>
    </row>
    <row r="215" spans="1:12" x14ac:dyDescent="0.2">
      <c r="A215" s="28"/>
      <c r="B215" s="32"/>
      <c r="C215" s="32"/>
      <c r="D215" s="8" t="s">
        <v>17</v>
      </c>
      <c r="E215" s="10">
        <v>8</v>
      </c>
      <c r="F215" s="10">
        <v>17</v>
      </c>
      <c r="G215" s="10">
        <f t="shared" si="46"/>
        <v>136</v>
      </c>
      <c r="H215" s="16">
        <f t="shared" si="47"/>
        <v>6.9035532994923862E-2</v>
      </c>
      <c r="I215" s="16"/>
      <c r="J215" s="16"/>
      <c r="K215" s="16"/>
      <c r="L215" s="16">
        <f t="shared" si="48"/>
        <v>6.9035532994923862E-2</v>
      </c>
    </row>
    <row r="216" spans="1:12" x14ac:dyDescent="0.2">
      <c r="A216" s="28"/>
      <c r="B216" s="32"/>
      <c r="C216" s="32"/>
      <c r="D216" s="8" t="s">
        <v>17</v>
      </c>
      <c r="E216" s="10">
        <v>8</v>
      </c>
      <c r="F216" s="10">
        <v>16</v>
      </c>
      <c r="G216" s="10">
        <f t="shared" si="46"/>
        <v>128</v>
      </c>
      <c r="H216" s="16">
        <f t="shared" si="47"/>
        <v>6.4974619289340105E-2</v>
      </c>
      <c r="I216" s="16"/>
      <c r="J216" s="16"/>
      <c r="K216" s="16"/>
      <c r="L216" s="16">
        <f t="shared" si="48"/>
        <v>6.4974619289340105E-2</v>
      </c>
    </row>
    <row r="217" spans="1:12" x14ac:dyDescent="0.2">
      <c r="A217" s="28"/>
      <c r="B217" s="32"/>
      <c r="C217" s="32"/>
      <c r="D217" s="8" t="s">
        <v>17</v>
      </c>
      <c r="E217" s="10">
        <v>8</v>
      </c>
      <c r="F217" s="10">
        <v>23</v>
      </c>
      <c r="G217" s="10">
        <f t="shared" si="46"/>
        <v>184</v>
      </c>
      <c r="H217" s="16">
        <f t="shared" si="47"/>
        <v>9.3401015228426393E-2</v>
      </c>
      <c r="I217" s="16"/>
      <c r="J217" s="16"/>
      <c r="K217" s="16"/>
      <c r="L217" s="16">
        <f t="shared" si="48"/>
        <v>9.3401015228426393E-2</v>
      </c>
    </row>
    <row r="218" spans="1:12" x14ac:dyDescent="0.2">
      <c r="A218" s="28"/>
      <c r="B218" s="32"/>
      <c r="C218" s="32"/>
      <c r="D218" s="8" t="s">
        <v>17</v>
      </c>
      <c r="E218" s="10">
        <v>8</v>
      </c>
      <c r="F218" s="10">
        <v>8</v>
      </c>
      <c r="G218" s="10">
        <f t="shared" si="46"/>
        <v>64</v>
      </c>
      <c r="H218" s="16">
        <f t="shared" si="47"/>
        <v>3.2487309644670052E-2</v>
      </c>
      <c r="I218" s="16"/>
      <c r="J218" s="16"/>
      <c r="K218" s="16"/>
      <c r="L218" s="16">
        <f t="shared" si="48"/>
        <v>3.2487309644670052E-2</v>
      </c>
    </row>
    <row r="219" spans="1:12" x14ac:dyDescent="0.2">
      <c r="A219" s="28"/>
      <c r="B219" s="32"/>
      <c r="C219" s="32"/>
      <c r="D219" s="8" t="s">
        <v>18</v>
      </c>
      <c r="E219" s="10">
        <v>4</v>
      </c>
      <c r="F219" s="10">
        <v>36</v>
      </c>
      <c r="G219" s="10">
        <f t="shared" si="46"/>
        <v>144</v>
      </c>
      <c r="H219" s="16">
        <f t="shared" si="47"/>
        <v>7.309644670050762E-2</v>
      </c>
      <c r="I219" s="16"/>
      <c r="J219" s="16"/>
      <c r="K219" s="16"/>
      <c r="L219" s="16">
        <f t="shared" si="48"/>
        <v>7.309644670050762E-2</v>
      </c>
    </row>
    <row r="220" spans="1:12" x14ac:dyDescent="0.2">
      <c r="A220" s="28"/>
      <c r="B220" s="32"/>
      <c r="C220" s="32"/>
      <c r="D220" s="8" t="s">
        <v>18</v>
      </c>
      <c r="E220" s="10">
        <v>8</v>
      </c>
      <c r="F220" s="10">
        <v>35</v>
      </c>
      <c r="G220" s="10">
        <f t="shared" si="46"/>
        <v>280</v>
      </c>
      <c r="H220" s="16">
        <f t="shared" si="47"/>
        <v>0.14213197969543148</v>
      </c>
      <c r="I220" s="16"/>
      <c r="J220" s="16"/>
      <c r="K220" s="16"/>
      <c r="L220" s="16">
        <f t="shared" si="48"/>
        <v>0.14213197969543148</v>
      </c>
    </row>
    <row r="221" spans="1:12" x14ac:dyDescent="0.2">
      <c r="A221" s="28"/>
      <c r="B221" s="32"/>
      <c r="C221" s="32"/>
      <c r="D221" s="8" t="s">
        <v>18</v>
      </c>
      <c r="E221" s="10">
        <v>3</v>
      </c>
      <c r="F221" s="10">
        <v>38</v>
      </c>
      <c r="G221" s="10">
        <f t="shared" si="46"/>
        <v>114</v>
      </c>
      <c r="H221" s="16">
        <f t="shared" si="47"/>
        <v>5.7868020304568529E-2</v>
      </c>
      <c r="I221" s="16"/>
      <c r="J221" s="16"/>
      <c r="K221" s="16"/>
      <c r="L221" s="16">
        <f t="shared" si="48"/>
        <v>5.7868020304568529E-2</v>
      </c>
    </row>
    <row r="222" spans="1:12" x14ac:dyDescent="0.2">
      <c r="A222" s="28"/>
      <c r="B222" s="32"/>
      <c r="C222" s="32"/>
      <c r="D222" s="8" t="s">
        <v>19</v>
      </c>
      <c r="E222" s="10">
        <v>8</v>
      </c>
      <c r="F222" s="10">
        <v>8</v>
      </c>
      <c r="G222" s="10">
        <f t="shared" si="46"/>
        <v>64</v>
      </c>
      <c r="H222" s="16">
        <f t="shared" si="47"/>
        <v>3.2487309644670052E-2</v>
      </c>
      <c r="I222" s="16"/>
      <c r="J222" s="16"/>
      <c r="K222" s="16"/>
      <c r="L222" s="16">
        <f t="shared" si="48"/>
        <v>3.2487309644670052E-2</v>
      </c>
    </row>
    <row r="223" spans="1:12" x14ac:dyDescent="0.2">
      <c r="A223" s="28"/>
      <c r="B223" s="32"/>
      <c r="C223" s="32"/>
      <c r="D223" s="8" t="s">
        <v>20</v>
      </c>
      <c r="E223" s="10">
        <v>8</v>
      </c>
      <c r="F223" s="10">
        <v>8</v>
      </c>
      <c r="G223" s="10">
        <f t="shared" si="46"/>
        <v>64</v>
      </c>
      <c r="H223" s="16">
        <f t="shared" si="47"/>
        <v>3.2487309644670052E-2</v>
      </c>
      <c r="I223" s="16"/>
      <c r="J223" s="16"/>
      <c r="K223" s="16"/>
      <c r="L223" s="16">
        <f t="shared" si="48"/>
        <v>3.2487309644670052E-2</v>
      </c>
    </row>
    <row r="224" spans="1:12" x14ac:dyDescent="0.2">
      <c r="A224" s="28"/>
      <c r="B224" s="32"/>
      <c r="C224" s="32"/>
      <c r="D224" s="8" t="s">
        <v>20</v>
      </c>
      <c r="E224" s="10">
        <v>4</v>
      </c>
      <c r="F224" s="10">
        <v>40</v>
      </c>
      <c r="G224" s="10">
        <f t="shared" si="46"/>
        <v>160</v>
      </c>
      <c r="H224" s="16">
        <f t="shared" si="47"/>
        <v>8.1218274111675121E-2</v>
      </c>
      <c r="I224" s="16"/>
      <c r="J224" s="16"/>
      <c r="K224" s="16"/>
      <c r="L224" s="16">
        <f t="shared" si="48"/>
        <v>8.1218274111675121E-2</v>
      </c>
    </row>
    <row r="225" spans="1:12" x14ac:dyDescent="0.2">
      <c r="A225" s="28"/>
      <c r="B225" s="32"/>
      <c r="C225" s="32"/>
      <c r="D225" s="13" t="s">
        <v>21</v>
      </c>
      <c r="E225" s="10">
        <v>8</v>
      </c>
      <c r="F225" s="10">
        <v>8</v>
      </c>
      <c r="G225" s="10">
        <f t="shared" si="46"/>
        <v>64</v>
      </c>
      <c r="H225" s="16">
        <f t="shared" si="47"/>
        <v>3.2487309644670052E-2</v>
      </c>
      <c r="I225" s="16"/>
      <c r="J225" s="16"/>
      <c r="K225" s="16"/>
      <c r="L225" s="16">
        <f t="shared" si="48"/>
        <v>3.2487309644670052E-2</v>
      </c>
    </row>
    <row r="226" spans="1:12" x14ac:dyDescent="0.2">
      <c r="A226" s="28"/>
      <c r="B226" s="32"/>
      <c r="C226" s="32"/>
      <c r="D226" s="13" t="s">
        <v>21</v>
      </c>
      <c r="E226" s="10">
        <v>8</v>
      </c>
      <c r="F226" s="10">
        <v>8</v>
      </c>
      <c r="G226" s="10">
        <f t="shared" si="46"/>
        <v>64</v>
      </c>
      <c r="H226" s="16">
        <f t="shared" si="47"/>
        <v>3.2487309644670052E-2</v>
      </c>
      <c r="I226" s="16"/>
      <c r="J226" s="16"/>
      <c r="K226" s="16"/>
      <c r="L226" s="16">
        <f t="shared" si="48"/>
        <v>3.2487309644670052E-2</v>
      </c>
    </row>
    <row r="227" spans="1:12" x14ac:dyDescent="0.2">
      <c r="A227" s="28"/>
      <c r="B227" s="32"/>
      <c r="C227" s="32"/>
      <c r="D227" s="13" t="s">
        <v>21</v>
      </c>
      <c r="E227" s="10">
        <v>8</v>
      </c>
      <c r="F227" s="10">
        <v>8</v>
      </c>
      <c r="G227" s="10">
        <f t="shared" si="46"/>
        <v>64</v>
      </c>
      <c r="H227" s="16">
        <f t="shared" si="47"/>
        <v>3.2487309644670052E-2</v>
      </c>
      <c r="I227" s="16"/>
      <c r="J227" s="16"/>
      <c r="K227" s="16"/>
      <c r="L227" s="16">
        <f t="shared" si="48"/>
        <v>3.2487309644670052E-2</v>
      </c>
    </row>
    <row r="228" spans="1:12" x14ac:dyDescent="0.2">
      <c r="A228" s="28"/>
      <c r="B228" s="32"/>
      <c r="C228" s="32"/>
      <c r="D228" s="11" t="s">
        <v>24</v>
      </c>
      <c r="E228" s="9"/>
      <c r="F228" s="9"/>
      <c r="G228" s="9">
        <f>SUBTOTAL(9,G229:G230)</f>
        <v>545.87</v>
      </c>
      <c r="H228" s="7">
        <f>G228/1970</f>
        <v>0.27709137055837563</v>
      </c>
      <c r="I228" s="7"/>
      <c r="J228" s="7"/>
      <c r="K228" s="7"/>
      <c r="L228" s="7">
        <f>H228</f>
        <v>0.27709137055837563</v>
      </c>
    </row>
    <row r="229" spans="1:12" x14ac:dyDescent="0.2">
      <c r="A229" s="28"/>
      <c r="B229" s="32"/>
      <c r="C229" s="32"/>
      <c r="D229" s="8" t="s">
        <v>29</v>
      </c>
      <c r="E229" s="10">
        <v>1.4</v>
      </c>
      <c r="F229" s="10">
        <v>247</v>
      </c>
      <c r="G229" s="10">
        <f>E229*F229</f>
        <v>345.79999999999995</v>
      </c>
      <c r="H229" s="16">
        <f t="shared" ref="H229:H230" si="49">G229/1970</f>
        <v>0.17553299492385785</v>
      </c>
      <c r="I229" s="16"/>
      <c r="J229" s="16"/>
      <c r="K229" s="16"/>
      <c r="L229" s="16">
        <f t="shared" ref="L229:L230" si="50">H229</f>
        <v>0.17553299492385785</v>
      </c>
    </row>
    <row r="230" spans="1:12" x14ac:dyDescent="0.2">
      <c r="A230" s="28"/>
      <c r="B230" s="32"/>
      <c r="C230" s="32"/>
      <c r="D230" s="8" t="s">
        <v>25</v>
      </c>
      <c r="E230" s="10">
        <v>0.81</v>
      </c>
      <c r="F230" s="10">
        <v>247</v>
      </c>
      <c r="G230" s="10">
        <f>E230*F230</f>
        <v>200.07000000000002</v>
      </c>
      <c r="H230" s="16">
        <f t="shared" si="49"/>
        <v>0.10155837563451778</v>
      </c>
      <c r="I230" s="16"/>
      <c r="J230" s="16"/>
      <c r="K230" s="16"/>
      <c r="L230" s="16">
        <f t="shared" si="50"/>
        <v>0.10155837563451778</v>
      </c>
    </row>
    <row r="231" spans="1:12" ht="15" customHeight="1" x14ac:dyDescent="0.2">
      <c r="A231" s="27">
        <v>16</v>
      </c>
      <c r="B231" s="31" t="s">
        <v>53</v>
      </c>
      <c r="C231" s="31" t="s">
        <v>54</v>
      </c>
      <c r="D231" s="5" t="s">
        <v>14</v>
      </c>
      <c r="E231" s="6"/>
      <c r="F231" s="6"/>
      <c r="G231" s="6"/>
      <c r="H231" s="7">
        <f>SUBTOTAL(9,H232:H249)</f>
        <v>1.4516446700507613</v>
      </c>
      <c r="I231" s="7"/>
      <c r="J231" s="7"/>
      <c r="K231" s="7"/>
      <c r="L231" s="7">
        <f>H231</f>
        <v>1.4516446700507613</v>
      </c>
    </row>
    <row r="232" spans="1:12" ht="36" x14ac:dyDescent="0.2">
      <c r="A232" s="28"/>
      <c r="B232" s="32"/>
      <c r="C232" s="32"/>
      <c r="D232" s="11" t="s">
        <v>28</v>
      </c>
      <c r="E232" s="9"/>
      <c r="F232" s="9"/>
      <c r="G232" s="9">
        <f>SUBTOTAL(9,G233:G246)</f>
        <v>884</v>
      </c>
      <c r="H232" s="7">
        <f>G232/1970</f>
        <v>0.44873096446700506</v>
      </c>
      <c r="I232" s="7"/>
      <c r="J232" s="7"/>
      <c r="K232" s="7"/>
      <c r="L232" s="7">
        <f>H232</f>
        <v>0.44873096446700506</v>
      </c>
    </row>
    <row r="233" spans="1:12" x14ac:dyDescent="0.2">
      <c r="A233" s="28"/>
      <c r="B233" s="32"/>
      <c r="C233" s="32"/>
      <c r="D233" s="8" t="s">
        <v>16</v>
      </c>
      <c r="E233" s="10">
        <v>7</v>
      </c>
      <c r="F233" s="10">
        <v>1</v>
      </c>
      <c r="G233" s="10">
        <f t="shared" ref="G233:G246" si="51">E233*F233</f>
        <v>7</v>
      </c>
      <c r="H233" s="16">
        <f t="shared" ref="H233:H246" si="52">G233/1970</f>
        <v>3.5532994923857869E-3</v>
      </c>
      <c r="I233" s="16"/>
      <c r="J233" s="16"/>
      <c r="K233" s="16"/>
      <c r="L233" s="16">
        <f t="shared" ref="L233:L246" si="53">H233</f>
        <v>3.5532994923857869E-3</v>
      </c>
    </row>
    <row r="234" spans="1:12" x14ac:dyDescent="0.2">
      <c r="A234" s="28"/>
      <c r="B234" s="32"/>
      <c r="C234" s="32"/>
      <c r="D234" s="8" t="s">
        <v>17</v>
      </c>
      <c r="E234" s="10">
        <v>8</v>
      </c>
      <c r="F234" s="10">
        <v>11</v>
      </c>
      <c r="G234" s="10">
        <f t="shared" si="51"/>
        <v>88</v>
      </c>
      <c r="H234" s="16">
        <f t="shared" si="52"/>
        <v>4.4670050761421318E-2</v>
      </c>
      <c r="I234" s="16"/>
      <c r="J234" s="16"/>
      <c r="K234" s="16"/>
      <c r="L234" s="16">
        <f t="shared" si="53"/>
        <v>4.4670050761421318E-2</v>
      </c>
    </row>
    <row r="235" spans="1:12" x14ac:dyDescent="0.2">
      <c r="A235" s="28"/>
      <c r="B235" s="32"/>
      <c r="C235" s="32"/>
      <c r="D235" s="8" t="s">
        <v>17</v>
      </c>
      <c r="E235" s="10">
        <v>8</v>
      </c>
      <c r="F235" s="10">
        <v>17</v>
      </c>
      <c r="G235" s="10">
        <f t="shared" si="51"/>
        <v>136</v>
      </c>
      <c r="H235" s="16">
        <f t="shared" si="52"/>
        <v>6.9035532994923862E-2</v>
      </c>
      <c r="I235" s="16"/>
      <c r="J235" s="16"/>
      <c r="K235" s="16"/>
      <c r="L235" s="16">
        <f t="shared" si="53"/>
        <v>6.9035532994923862E-2</v>
      </c>
    </row>
    <row r="236" spans="1:12" x14ac:dyDescent="0.2">
      <c r="A236" s="28"/>
      <c r="B236" s="32"/>
      <c r="C236" s="32"/>
      <c r="D236" s="8" t="s">
        <v>17</v>
      </c>
      <c r="E236" s="10">
        <v>8</v>
      </c>
      <c r="F236" s="10">
        <v>11</v>
      </c>
      <c r="G236" s="10">
        <f t="shared" si="51"/>
        <v>88</v>
      </c>
      <c r="H236" s="16">
        <f t="shared" si="52"/>
        <v>4.4670050761421318E-2</v>
      </c>
      <c r="I236" s="16"/>
      <c r="J236" s="16"/>
      <c r="K236" s="16"/>
      <c r="L236" s="16">
        <f t="shared" si="53"/>
        <v>4.4670050761421318E-2</v>
      </c>
    </row>
    <row r="237" spans="1:12" x14ac:dyDescent="0.2">
      <c r="A237" s="28"/>
      <c r="B237" s="32"/>
      <c r="C237" s="32"/>
      <c r="D237" s="8" t="s">
        <v>17</v>
      </c>
      <c r="E237" s="10">
        <v>8</v>
      </c>
      <c r="F237" s="10">
        <v>13</v>
      </c>
      <c r="G237" s="10">
        <f t="shared" si="51"/>
        <v>104</v>
      </c>
      <c r="H237" s="16">
        <f t="shared" si="52"/>
        <v>5.2791878172588833E-2</v>
      </c>
      <c r="I237" s="16"/>
      <c r="J237" s="16"/>
      <c r="K237" s="16"/>
      <c r="L237" s="16">
        <f t="shared" si="53"/>
        <v>5.2791878172588833E-2</v>
      </c>
    </row>
    <row r="238" spans="1:12" x14ac:dyDescent="0.2">
      <c r="A238" s="28"/>
      <c r="B238" s="32"/>
      <c r="C238" s="32"/>
      <c r="D238" s="8" t="s">
        <v>17</v>
      </c>
      <c r="E238" s="10">
        <v>8</v>
      </c>
      <c r="F238" s="10">
        <v>13</v>
      </c>
      <c r="G238" s="10">
        <f t="shared" si="51"/>
        <v>104</v>
      </c>
      <c r="H238" s="16">
        <f t="shared" si="52"/>
        <v>5.2791878172588833E-2</v>
      </c>
      <c r="I238" s="16"/>
      <c r="J238" s="16"/>
      <c r="K238" s="16"/>
      <c r="L238" s="16">
        <f t="shared" si="53"/>
        <v>5.2791878172588833E-2</v>
      </c>
    </row>
    <row r="239" spans="1:12" x14ac:dyDescent="0.2">
      <c r="A239" s="28"/>
      <c r="B239" s="32"/>
      <c r="C239" s="32"/>
      <c r="D239" s="8" t="s">
        <v>18</v>
      </c>
      <c r="E239" s="10">
        <v>7</v>
      </c>
      <c r="F239" s="10">
        <v>2</v>
      </c>
      <c r="G239" s="10">
        <f t="shared" si="51"/>
        <v>14</v>
      </c>
      <c r="H239" s="16">
        <f t="shared" si="52"/>
        <v>7.1065989847715737E-3</v>
      </c>
      <c r="I239" s="16"/>
      <c r="J239" s="16"/>
      <c r="K239" s="16"/>
      <c r="L239" s="16">
        <f t="shared" si="53"/>
        <v>7.1065989847715737E-3</v>
      </c>
    </row>
    <row r="240" spans="1:12" x14ac:dyDescent="0.2">
      <c r="A240" s="28"/>
      <c r="B240" s="32"/>
      <c r="C240" s="32"/>
      <c r="D240" s="8" t="s">
        <v>18</v>
      </c>
      <c r="E240" s="10">
        <v>7</v>
      </c>
      <c r="F240" s="10">
        <v>2</v>
      </c>
      <c r="G240" s="10">
        <f t="shared" si="51"/>
        <v>14</v>
      </c>
      <c r="H240" s="16">
        <f t="shared" si="52"/>
        <v>7.1065989847715737E-3</v>
      </c>
      <c r="I240" s="16"/>
      <c r="J240" s="16"/>
      <c r="K240" s="16"/>
      <c r="L240" s="16">
        <f t="shared" si="53"/>
        <v>7.1065989847715737E-3</v>
      </c>
    </row>
    <row r="241" spans="1:12" x14ac:dyDescent="0.2">
      <c r="A241" s="28"/>
      <c r="B241" s="32"/>
      <c r="C241" s="32"/>
      <c r="D241" s="8" t="s">
        <v>18</v>
      </c>
      <c r="E241" s="10">
        <v>7</v>
      </c>
      <c r="F241" s="10">
        <v>3</v>
      </c>
      <c r="G241" s="10">
        <f t="shared" si="51"/>
        <v>21</v>
      </c>
      <c r="H241" s="16">
        <f t="shared" si="52"/>
        <v>1.065989847715736E-2</v>
      </c>
      <c r="I241" s="16"/>
      <c r="J241" s="16"/>
      <c r="K241" s="16"/>
      <c r="L241" s="16">
        <f t="shared" si="53"/>
        <v>1.065989847715736E-2</v>
      </c>
    </row>
    <row r="242" spans="1:12" x14ac:dyDescent="0.2">
      <c r="A242" s="28"/>
      <c r="B242" s="32"/>
      <c r="C242" s="32"/>
      <c r="D242" s="8" t="s">
        <v>19</v>
      </c>
      <c r="E242" s="10">
        <v>8</v>
      </c>
      <c r="F242" s="10">
        <v>13</v>
      </c>
      <c r="G242" s="10">
        <f t="shared" si="51"/>
        <v>104</v>
      </c>
      <c r="H242" s="16">
        <f t="shared" si="52"/>
        <v>5.2791878172588833E-2</v>
      </c>
      <c r="I242" s="16"/>
      <c r="J242" s="16"/>
      <c r="K242" s="16"/>
      <c r="L242" s="16">
        <f t="shared" si="53"/>
        <v>5.2791878172588833E-2</v>
      </c>
    </row>
    <row r="243" spans="1:12" x14ac:dyDescent="0.2">
      <c r="A243" s="28"/>
      <c r="B243" s="32"/>
      <c r="C243" s="32"/>
      <c r="D243" s="8" t="s">
        <v>20</v>
      </c>
      <c r="E243" s="10">
        <v>7</v>
      </c>
      <c r="F243" s="10">
        <v>2</v>
      </c>
      <c r="G243" s="10">
        <f t="shared" si="51"/>
        <v>14</v>
      </c>
      <c r="H243" s="16">
        <f t="shared" si="52"/>
        <v>7.1065989847715737E-3</v>
      </c>
      <c r="I243" s="16"/>
      <c r="J243" s="16"/>
      <c r="K243" s="16"/>
      <c r="L243" s="16">
        <f t="shared" si="53"/>
        <v>7.1065989847715737E-3</v>
      </c>
    </row>
    <row r="244" spans="1:12" x14ac:dyDescent="0.2">
      <c r="A244" s="28"/>
      <c r="B244" s="32"/>
      <c r="C244" s="32"/>
      <c r="D244" s="8" t="s">
        <v>20</v>
      </c>
      <c r="E244" s="10">
        <v>7</v>
      </c>
      <c r="F244" s="10">
        <v>2</v>
      </c>
      <c r="G244" s="10">
        <f t="shared" si="51"/>
        <v>14</v>
      </c>
      <c r="H244" s="16">
        <f t="shared" si="52"/>
        <v>7.1065989847715737E-3</v>
      </c>
      <c r="I244" s="16"/>
      <c r="J244" s="16"/>
      <c r="K244" s="16"/>
      <c r="L244" s="16">
        <f t="shared" si="53"/>
        <v>7.1065989847715737E-3</v>
      </c>
    </row>
    <row r="245" spans="1:12" x14ac:dyDescent="0.2">
      <c r="A245" s="28"/>
      <c r="B245" s="32"/>
      <c r="C245" s="32"/>
      <c r="D245" s="13" t="s">
        <v>21</v>
      </c>
      <c r="E245" s="10">
        <v>8</v>
      </c>
      <c r="F245" s="10">
        <v>12</v>
      </c>
      <c r="G245" s="10">
        <f t="shared" si="51"/>
        <v>96</v>
      </c>
      <c r="H245" s="16">
        <f t="shared" si="52"/>
        <v>4.8730964467005075E-2</v>
      </c>
      <c r="I245" s="16"/>
      <c r="J245" s="16"/>
      <c r="K245" s="16"/>
      <c r="L245" s="16">
        <f t="shared" si="53"/>
        <v>4.8730964467005075E-2</v>
      </c>
    </row>
    <row r="246" spans="1:12" x14ac:dyDescent="0.2">
      <c r="A246" s="28"/>
      <c r="B246" s="32"/>
      <c r="C246" s="32"/>
      <c r="D246" s="13" t="s">
        <v>21</v>
      </c>
      <c r="E246" s="10">
        <v>8</v>
      </c>
      <c r="F246" s="10">
        <v>10</v>
      </c>
      <c r="G246" s="10">
        <f t="shared" si="51"/>
        <v>80</v>
      </c>
      <c r="H246" s="16">
        <f t="shared" si="52"/>
        <v>4.060913705583756E-2</v>
      </c>
      <c r="I246" s="16"/>
      <c r="J246" s="16"/>
      <c r="K246" s="16"/>
      <c r="L246" s="16">
        <f t="shared" si="53"/>
        <v>4.060913705583756E-2</v>
      </c>
    </row>
    <row r="247" spans="1:12" x14ac:dyDescent="0.2">
      <c r="A247" s="28"/>
      <c r="B247" s="32"/>
      <c r="C247" s="32"/>
      <c r="D247" s="11" t="s">
        <v>24</v>
      </c>
      <c r="E247" s="9"/>
      <c r="F247" s="9"/>
      <c r="G247" s="9">
        <f>SUBTOTAL(9,G248:G249)</f>
        <v>545.87</v>
      </c>
      <c r="H247" s="7">
        <f>G247/1970</f>
        <v>0.27709137055837563</v>
      </c>
      <c r="I247" s="7"/>
      <c r="J247" s="7"/>
      <c r="K247" s="7"/>
      <c r="L247" s="7">
        <f>H247</f>
        <v>0.27709137055837563</v>
      </c>
    </row>
    <row r="248" spans="1:12" x14ac:dyDescent="0.2">
      <c r="A248" s="28"/>
      <c r="B248" s="32"/>
      <c r="C248" s="32"/>
      <c r="D248" s="8" t="s">
        <v>29</v>
      </c>
      <c r="E248" s="10">
        <v>1.4</v>
      </c>
      <c r="F248" s="10">
        <v>247</v>
      </c>
      <c r="G248" s="10">
        <f>E248*F248</f>
        <v>345.79999999999995</v>
      </c>
      <c r="H248" s="16">
        <f t="shared" ref="H248:H249" si="54">G248/1970</f>
        <v>0.17553299492385785</v>
      </c>
      <c r="I248" s="16"/>
      <c r="J248" s="16"/>
      <c r="K248" s="16"/>
      <c r="L248" s="16">
        <f t="shared" ref="L248:L249" si="55">H248</f>
        <v>0.17553299492385785</v>
      </c>
    </row>
    <row r="249" spans="1:12" x14ac:dyDescent="0.2">
      <c r="A249" s="28"/>
      <c r="B249" s="32"/>
      <c r="C249" s="32"/>
      <c r="D249" s="8" t="s">
        <v>25</v>
      </c>
      <c r="E249" s="10">
        <v>0.81</v>
      </c>
      <c r="F249" s="10">
        <v>247</v>
      </c>
      <c r="G249" s="10">
        <f>E249*F249</f>
        <v>200.07000000000002</v>
      </c>
      <c r="H249" s="16">
        <f t="shared" si="54"/>
        <v>0.10155837563451778</v>
      </c>
      <c r="I249" s="16"/>
      <c r="J249" s="16"/>
      <c r="K249" s="16"/>
      <c r="L249" s="16">
        <f t="shared" si="55"/>
        <v>0.10155837563451778</v>
      </c>
    </row>
    <row r="250" spans="1:12" ht="15" customHeight="1" x14ac:dyDescent="0.2">
      <c r="A250" s="27">
        <v>21</v>
      </c>
      <c r="B250" s="31" t="s">
        <v>55</v>
      </c>
      <c r="C250" s="31" t="s">
        <v>56</v>
      </c>
      <c r="D250" s="5" t="s">
        <v>14</v>
      </c>
      <c r="E250" s="6"/>
      <c r="F250" s="6"/>
      <c r="G250" s="6"/>
      <c r="H250" s="7">
        <f>SUBTOTAL(9,H251:H260)</f>
        <v>1.8372690355329948</v>
      </c>
      <c r="I250" s="7"/>
      <c r="J250" s="7"/>
      <c r="K250" s="7"/>
      <c r="L250" s="7">
        <f>H250</f>
        <v>1.8372690355329948</v>
      </c>
    </row>
    <row r="251" spans="1:12" ht="48" customHeight="1" x14ac:dyDescent="0.2">
      <c r="A251" s="28"/>
      <c r="B251" s="32"/>
      <c r="C251" s="32"/>
      <c r="D251" s="11" t="s">
        <v>57</v>
      </c>
      <c r="E251" s="9"/>
      <c r="F251" s="9"/>
      <c r="G251" s="9">
        <f>SUBTOTAL(9,G252:G258)</f>
        <v>1609.6399999999999</v>
      </c>
      <c r="H251" s="7">
        <f>G251/1970</f>
        <v>0.81707614213197965</v>
      </c>
      <c r="I251" s="7"/>
      <c r="J251" s="7"/>
      <c r="K251" s="7"/>
      <c r="L251" s="7">
        <f>H251</f>
        <v>0.81707614213197965</v>
      </c>
    </row>
    <row r="252" spans="1:12" x14ac:dyDescent="0.2">
      <c r="A252" s="28"/>
      <c r="B252" s="32"/>
      <c r="C252" s="32"/>
      <c r="D252" s="8" t="s">
        <v>18</v>
      </c>
      <c r="E252" s="10">
        <v>1</v>
      </c>
      <c r="F252" s="10">
        <v>36</v>
      </c>
      <c r="G252" s="10">
        <f t="shared" ref="G252:G258" si="56">E252*F252</f>
        <v>36</v>
      </c>
      <c r="H252" s="16">
        <f t="shared" ref="H252:H258" si="57">G252/1970</f>
        <v>1.8274111675126905E-2</v>
      </c>
      <c r="I252" s="16"/>
      <c r="J252" s="16"/>
      <c r="K252" s="16"/>
      <c r="L252" s="16">
        <f t="shared" ref="L252:L258" si="58">H252</f>
        <v>1.8274111675126905E-2</v>
      </c>
    </row>
    <row r="253" spans="1:12" x14ac:dyDescent="0.2">
      <c r="A253" s="28"/>
      <c r="B253" s="32"/>
      <c r="C253" s="32"/>
      <c r="D253" s="8" t="s">
        <v>18</v>
      </c>
      <c r="E253" s="10">
        <v>0.25</v>
      </c>
      <c r="F253" s="10">
        <v>4</v>
      </c>
      <c r="G253" s="10">
        <f t="shared" si="56"/>
        <v>1</v>
      </c>
      <c r="H253" s="16">
        <f t="shared" si="57"/>
        <v>5.0761421319796957E-4</v>
      </c>
      <c r="I253" s="16"/>
      <c r="J253" s="16"/>
      <c r="K253" s="16"/>
      <c r="L253" s="16">
        <f t="shared" si="58"/>
        <v>5.0761421319796957E-4</v>
      </c>
    </row>
    <row r="254" spans="1:12" x14ac:dyDescent="0.2">
      <c r="A254" s="28"/>
      <c r="B254" s="32"/>
      <c r="C254" s="32"/>
      <c r="D254" s="8" t="s">
        <v>18</v>
      </c>
      <c r="E254" s="10">
        <v>0.7</v>
      </c>
      <c r="F254" s="10">
        <v>35</v>
      </c>
      <c r="G254" s="10">
        <f t="shared" si="56"/>
        <v>24.5</v>
      </c>
      <c r="H254" s="16">
        <f t="shared" si="57"/>
        <v>1.2436548223350254E-2</v>
      </c>
      <c r="I254" s="16"/>
      <c r="J254" s="16"/>
      <c r="K254" s="16"/>
      <c r="L254" s="16">
        <f t="shared" si="58"/>
        <v>1.2436548223350254E-2</v>
      </c>
    </row>
    <row r="255" spans="1:12" x14ac:dyDescent="0.2">
      <c r="A255" s="28"/>
      <c r="B255" s="32"/>
      <c r="C255" s="32"/>
      <c r="D255" s="8" t="s">
        <v>18</v>
      </c>
      <c r="E255" s="10">
        <v>0.53</v>
      </c>
      <c r="F255" s="10">
        <v>38</v>
      </c>
      <c r="G255" s="10">
        <f t="shared" si="56"/>
        <v>20.14</v>
      </c>
      <c r="H255" s="16">
        <f t="shared" si="57"/>
        <v>1.0223350253807106E-2</v>
      </c>
      <c r="I255" s="16"/>
      <c r="J255" s="16"/>
      <c r="K255" s="16"/>
      <c r="L255" s="16">
        <f t="shared" si="58"/>
        <v>1.0223350253807106E-2</v>
      </c>
    </row>
    <row r="256" spans="1:12" x14ac:dyDescent="0.2">
      <c r="A256" s="28"/>
      <c r="B256" s="32"/>
      <c r="C256" s="32"/>
      <c r="D256" s="8" t="s">
        <v>19</v>
      </c>
      <c r="E256" s="10">
        <v>8</v>
      </c>
      <c r="F256" s="10">
        <v>108</v>
      </c>
      <c r="G256" s="10">
        <f t="shared" si="56"/>
        <v>864</v>
      </c>
      <c r="H256" s="16">
        <f t="shared" si="57"/>
        <v>0.43857868020304569</v>
      </c>
      <c r="I256" s="16"/>
      <c r="J256" s="16"/>
      <c r="K256" s="16"/>
      <c r="L256" s="16">
        <f t="shared" si="58"/>
        <v>0.43857868020304569</v>
      </c>
    </row>
    <row r="257" spans="1:12" x14ac:dyDescent="0.2">
      <c r="A257" s="28"/>
      <c r="B257" s="32"/>
      <c r="C257" s="32"/>
      <c r="D257" s="13" t="s">
        <v>21</v>
      </c>
      <c r="E257" s="10">
        <v>8</v>
      </c>
      <c r="F257" s="10">
        <v>42</v>
      </c>
      <c r="G257" s="10">
        <f t="shared" si="56"/>
        <v>336</v>
      </c>
      <c r="H257" s="16">
        <f t="shared" si="57"/>
        <v>0.17055837563451776</v>
      </c>
      <c r="I257" s="16"/>
      <c r="J257" s="16"/>
      <c r="K257" s="16"/>
      <c r="L257" s="16">
        <f t="shared" si="58"/>
        <v>0.17055837563451776</v>
      </c>
    </row>
    <row r="258" spans="1:12" x14ac:dyDescent="0.2">
      <c r="A258" s="28"/>
      <c r="B258" s="32"/>
      <c r="C258" s="32"/>
      <c r="D258" s="13" t="s">
        <v>21</v>
      </c>
      <c r="E258" s="10">
        <v>8</v>
      </c>
      <c r="F258" s="10">
        <v>41</v>
      </c>
      <c r="G258" s="10">
        <f t="shared" si="56"/>
        <v>328</v>
      </c>
      <c r="H258" s="16">
        <f t="shared" si="57"/>
        <v>0.166497461928934</v>
      </c>
      <c r="I258" s="16"/>
      <c r="J258" s="16"/>
      <c r="K258" s="16"/>
      <c r="L258" s="16">
        <f t="shared" si="58"/>
        <v>0.166497461928934</v>
      </c>
    </row>
    <row r="259" spans="1:12" x14ac:dyDescent="0.2">
      <c r="A259" s="28"/>
      <c r="B259" s="32"/>
      <c r="C259" s="32"/>
      <c r="D259" s="11" t="s">
        <v>24</v>
      </c>
      <c r="E259" s="9"/>
      <c r="F259" s="9"/>
      <c r="G259" s="9">
        <f>SUBTOTAL(9,G260:G260)</f>
        <v>200.07000000000002</v>
      </c>
      <c r="H259" s="7">
        <f>G259/1970</f>
        <v>0.10155837563451778</v>
      </c>
      <c r="I259" s="7"/>
      <c r="J259" s="7"/>
      <c r="K259" s="7"/>
      <c r="L259" s="7">
        <f>H259</f>
        <v>0.10155837563451778</v>
      </c>
    </row>
    <row r="260" spans="1:12" x14ac:dyDescent="0.2">
      <c r="A260" s="28"/>
      <c r="B260" s="32"/>
      <c r="C260" s="32"/>
      <c r="D260" s="8" t="s">
        <v>25</v>
      </c>
      <c r="E260" s="10">
        <v>0.81</v>
      </c>
      <c r="F260" s="10">
        <v>247</v>
      </c>
      <c r="G260" s="10">
        <f>E260*F260</f>
        <v>200.07000000000002</v>
      </c>
      <c r="H260" s="16">
        <f>G260/1970</f>
        <v>0.10155837563451778</v>
      </c>
      <c r="I260" s="16"/>
      <c r="J260" s="16"/>
      <c r="K260" s="16"/>
      <c r="L260" s="16">
        <f>H260</f>
        <v>0.10155837563451778</v>
      </c>
    </row>
    <row r="261" spans="1:12" ht="15" customHeight="1" x14ac:dyDescent="0.2">
      <c r="A261" s="27">
        <v>22</v>
      </c>
      <c r="B261" s="31" t="s">
        <v>58</v>
      </c>
      <c r="C261" s="31" t="s">
        <v>59</v>
      </c>
      <c r="D261" s="5" t="s">
        <v>14</v>
      </c>
      <c r="E261" s="6"/>
      <c r="F261" s="6"/>
      <c r="G261" s="6"/>
      <c r="H261" s="7">
        <f>SUBTOTAL(9,H262:H268)</f>
        <v>0.70973604060913698</v>
      </c>
      <c r="I261" s="7"/>
      <c r="J261" s="7"/>
      <c r="K261" s="7"/>
      <c r="L261" s="7">
        <f>H261</f>
        <v>0.70973604060913698</v>
      </c>
    </row>
    <row r="262" spans="1:12" ht="180" x14ac:dyDescent="0.2">
      <c r="A262" s="28"/>
      <c r="B262" s="32"/>
      <c r="C262" s="32"/>
      <c r="D262" s="11" t="s">
        <v>60</v>
      </c>
      <c r="E262" s="9"/>
      <c r="F262" s="9"/>
      <c r="G262" s="9">
        <f>SUBTOTAL(9,G263:G266)</f>
        <v>499.02</v>
      </c>
      <c r="H262" s="7">
        <f>G262/1970</f>
        <v>0.25330964467005074</v>
      </c>
      <c r="I262" s="7"/>
      <c r="J262" s="7"/>
      <c r="K262" s="7"/>
      <c r="L262" s="7">
        <f>H262</f>
        <v>0.25330964467005074</v>
      </c>
    </row>
    <row r="263" spans="1:12" x14ac:dyDescent="0.2">
      <c r="A263" s="28"/>
      <c r="B263" s="32"/>
      <c r="C263" s="32"/>
      <c r="D263" s="8" t="s">
        <v>18</v>
      </c>
      <c r="E263" s="10">
        <v>1</v>
      </c>
      <c r="F263" s="10">
        <v>36</v>
      </c>
      <c r="G263" s="10">
        <f>E263*F263</f>
        <v>36</v>
      </c>
      <c r="H263" s="16">
        <f t="shared" ref="H263:H266" si="59">G263/1970</f>
        <v>1.8274111675126905E-2</v>
      </c>
      <c r="I263" s="16"/>
      <c r="J263" s="16"/>
      <c r="K263" s="16"/>
      <c r="L263" s="16">
        <f t="shared" ref="L263:L266" si="60">H263</f>
        <v>1.8274111675126905E-2</v>
      </c>
    </row>
    <row r="264" spans="1:12" x14ac:dyDescent="0.2">
      <c r="A264" s="28"/>
      <c r="B264" s="32"/>
      <c r="C264" s="32"/>
      <c r="D264" s="8" t="s">
        <v>18</v>
      </c>
      <c r="E264" s="10">
        <v>1.38</v>
      </c>
      <c r="F264" s="10">
        <v>4</v>
      </c>
      <c r="G264" s="10">
        <f>E264*F264</f>
        <v>5.52</v>
      </c>
      <c r="H264" s="16">
        <f t="shared" si="59"/>
        <v>2.8020304568527918E-3</v>
      </c>
      <c r="I264" s="16"/>
      <c r="J264" s="16"/>
      <c r="K264" s="16"/>
      <c r="L264" s="16">
        <f t="shared" si="60"/>
        <v>2.8020304568527918E-3</v>
      </c>
    </row>
    <row r="265" spans="1:12" x14ac:dyDescent="0.2">
      <c r="A265" s="28"/>
      <c r="B265" s="32"/>
      <c r="C265" s="32"/>
      <c r="D265" s="8" t="s">
        <v>18</v>
      </c>
      <c r="E265" s="10">
        <v>0.7</v>
      </c>
      <c r="F265" s="10">
        <v>25</v>
      </c>
      <c r="G265" s="10">
        <f>E265*F265</f>
        <v>17.5</v>
      </c>
      <c r="H265" s="16">
        <f t="shared" si="59"/>
        <v>8.8832487309644676E-3</v>
      </c>
      <c r="I265" s="16"/>
      <c r="J265" s="16"/>
      <c r="K265" s="16"/>
      <c r="L265" s="16">
        <f t="shared" si="60"/>
        <v>8.8832487309644676E-3</v>
      </c>
    </row>
    <row r="266" spans="1:12" x14ac:dyDescent="0.2">
      <c r="A266" s="28"/>
      <c r="B266" s="32"/>
      <c r="C266" s="32"/>
      <c r="D266" s="13" t="s">
        <v>19</v>
      </c>
      <c r="E266" s="10">
        <v>8</v>
      </c>
      <c r="F266" s="10">
        <v>55</v>
      </c>
      <c r="G266" s="10">
        <f>E266*F266</f>
        <v>440</v>
      </c>
      <c r="H266" s="16">
        <f t="shared" si="59"/>
        <v>0.2233502538071066</v>
      </c>
      <c r="I266" s="16"/>
      <c r="J266" s="16"/>
      <c r="K266" s="16"/>
      <c r="L266" s="16">
        <f t="shared" si="60"/>
        <v>0.2233502538071066</v>
      </c>
    </row>
    <row r="267" spans="1:12" x14ac:dyDescent="0.2">
      <c r="A267" s="28"/>
      <c r="B267" s="32"/>
      <c r="C267" s="32"/>
      <c r="D267" s="11" t="s">
        <v>24</v>
      </c>
      <c r="E267" s="9"/>
      <c r="F267" s="9"/>
      <c r="G267" s="9">
        <f>SUBTOTAL(9,G268:G268)</f>
        <v>200.07000000000002</v>
      </c>
      <c r="H267" s="7">
        <f>G267/1970</f>
        <v>0.10155837563451778</v>
      </c>
      <c r="I267" s="7"/>
      <c r="J267" s="7"/>
      <c r="K267" s="7"/>
      <c r="L267" s="7">
        <f>H267</f>
        <v>0.10155837563451778</v>
      </c>
    </row>
    <row r="268" spans="1:12" x14ac:dyDescent="0.2">
      <c r="A268" s="28"/>
      <c r="B268" s="32"/>
      <c r="C268" s="32"/>
      <c r="D268" s="8" t="s">
        <v>25</v>
      </c>
      <c r="E268" s="10">
        <v>0.81</v>
      </c>
      <c r="F268" s="10">
        <v>247</v>
      </c>
      <c r="G268" s="10">
        <f>E268*F268</f>
        <v>200.07000000000002</v>
      </c>
      <c r="H268" s="16">
        <f>G268/1970</f>
        <v>0.10155837563451778</v>
      </c>
      <c r="I268" s="16"/>
      <c r="J268" s="16"/>
      <c r="K268" s="16"/>
      <c r="L268" s="16">
        <f>H268</f>
        <v>0.10155837563451778</v>
      </c>
    </row>
    <row r="269" spans="1:12" ht="15" customHeight="1" x14ac:dyDescent="0.2">
      <c r="A269" s="27">
        <v>23</v>
      </c>
      <c r="B269" s="31" t="s">
        <v>61</v>
      </c>
      <c r="C269" s="31" t="s">
        <v>62</v>
      </c>
      <c r="D269" s="5" t="s">
        <v>14</v>
      </c>
      <c r="E269" s="6"/>
      <c r="F269" s="6"/>
      <c r="G269" s="6"/>
      <c r="H269" s="7">
        <f>SUBTOTAL(9,H270:H277)</f>
        <v>1.6272791878172588</v>
      </c>
      <c r="I269" s="7"/>
      <c r="J269" s="7"/>
      <c r="K269" s="7"/>
      <c r="L269" s="7">
        <f>H269</f>
        <v>1.6272791878172588</v>
      </c>
    </row>
    <row r="270" spans="1:12" ht="168" customHeight="1" x14ac:dyDescent="0.2">
      <c r="A270" s="28"/>
      <c r="B270" s="32"/>
      <c r="C270" s="32"/>
      <c r="D270" s="11" t="s">
        <v>63</v>
      </c>
      <c r="E270" s="9"/>
      <c r="F270" s="9"/>
      <c r="G270" s="9">
        <f>SUBTOTAL(9,G271:G274)</f>
        <v>1057</v>
      </c>
      <c r="H270" s="7">
        <f>G270/1970</f>
        <v>0.53654822335025376</v>
      </c>
      <c r="I270" s="7"/>
      <c r="J270" s="7"/>
      <c r="K270" s="7"/>
      <c r="L270" s="7">
        <f>H270</f>
        <v>0.53654822335025376</v>
      </c>
    </row>
    <row r="271" spans="1:12" x14ac:dyDescent="0.2">
      <c r="A271" s="28"/>
      <c r="B271" s="32"/>
      <c r="C271" s="32"/>
      <c r="D271" s="8" t="s">
        <v>18</v>
      </c>
      <c r="E271" s="10">
        <v>2</v>
      </c>
      <c r="F271" s="10">
        <v>35</v>
      </c>
      <c r="G271" s="10">
        <f>E271*F271</f>
        <v>70</v>
      </c>
      <c r="H271" s="16">
        <f t="shared" ref="H271:H274" si="61">G271/1970</f>
        <v>3.553299492385787E-2</v>
      </c>
      <c r="I271" s="16"/>
      <c r="J271" s="16"/>
      <c r="K271" s="16"/>
      <c r="L271" s="16">
        <f t="shared" ref="L271:L274" si="62">H271</f>
        <v>3.553299492385787E-2</v>
      </c>
    </row>
    <row r="272" spans="1:12" x14ac:dyDescent="0.2">
      <c r="A272" s="28"/>
      <c r="B272" s="32"/>
      <c r="C272" s="32"/>
      <c r="D272" s="8" t="s">
        <v>18</v>
      </c>
      <c r="E272" s="10">
        <v>3</v>
      </c>
      <c r="F272" s="10">
        <v>33</v>
      </c>
      <c r="G272" s="10">
        <f>E272*F272</f>
        <v>99</v>
      </c>
      <c r="H272" s="16">
        <f t="shared" si="61"/>
        <v>5.0253807106598984E-2</v>
      </c>
      <c r="I272" s="16"/>
      <c r="J272" s="16"/>
      <c r="K272" s="16"/>
      <c r="L272" s="16">
        <f t="shared" si="62"/>
        <v>5.0253807106598984E-2</v>
      </c>
    </row>
    <row r="273" spans="1:12" x14ac:dyDescent="0.2">
      <c r="A273" s="28"/>
      <c r="B273" s="32"/>
      <c r="C273" s="32"/>
      <c r="D273" s="8" t="s">
        <v>19</v>
      </c>
      <c r="E273" s="10">
        <v>4</v>
      </c>
      <c r="F273" s="10">
        <v>130</v>
      </c>
      <c r="G273" s="10">
        <f>E273*F273</f>
        <v>520</v>
      </c>
      <c r="H273" s="16">
        <f t="shared" si="61"/>
        <v>0.26395939086294418</v>
      </c>
      <c r="I273" s="16"/>
      <c r="J273" s="16"/>
      <c r="K273" s="16"/>
      <c r="L273" s="16">
        <f t="shared" si="62"/>
        <v>0.26395939086294418</v>
      </c>
    </row>
    <row r="274" spans="1:12" x14ac:dyDescent="0.2">
      <c r="A274" s="28"/>
      <c r="B274" s="32"/>
      <c r="C274" s="32"/>
      <c r="D274" s="13" t="s">
        <v>19</v>
      </c>
      <c r="E274" s="10">
        <v>4</v>
      </c>
      <c r="F274" s="10">
        <v>92</v>
      </c>
      <c r="G274" s="10">
        <f>E274*F274</f>
        <v>368</v>
      </c>
      <c r="H274" s="16">
        <f t="shared" si="61"/>
        <v>0.18680203045685279</v>
      </c>
      <c r="I274" s="16"/>
      <c r="J274" s="16"/>
      <c r="K274" s="16"/>
      <c r="L274" s="16">
        <f t="shared" si="62"/>
        <v>0.18680203045685279</v>
      </c>
    </row>
    <row r="275" spans="1:12" x14ac:dyDescent="0.2">
      <c r="A275" s="28"/>
      <c r="B275" s="32"/>
      <c r="C275" s="32"/>
      <c r="D275" s="11" t="s">
        <v>24</v>
      </c>
      <c r="E275" s="9"/>
      <c r="F275" s="9"/>
      <c r="G275" s="9">
        <f>SUBTOTAL(9,G276:G277)</f>
        <v>545.87</v>
      </c>
      <c r="H275" s="7">
        <f>G275/1970</f>
        <v>0.27709137055837563</v>
      </c>
      <c r="I275" s="7"/>
      <c r="J275" s="7"/>
      <c r="K275" s="7"/>
      <c r="L275" s="7">
        <f>H275</f>
        <v>0.27709137055837563</v>
      </c>
    </row>
    <row r="276" spans="1:12" x14ac:dyDescent="0.2">
      <c r="A276" s="28"/>
      <c r="B276" s="32"/>
      <c r="C276" s="32"/>
      <c r="D276" s="8" t="s">
        <v>29</v>
      </c>
      <c r="E276" s="10">
        <v>1.4</v>
      </c>
      <c r="F276" s="10">
        <v>247</v>
      </c>
      <c r="G276" s="10">
        <f>E276*F276</f>
        <v>345.79999999999995</v>
      </c>
      <c r="H276" s="16">
        <f t="shared" ref="H276:H277" si="63">G276/1970</f>
        <v>0.17553299492385785</v>
      </c>
      <c r="I276" s="16"/>
      <c r="J276" s="16"/>
      <c r="K276" s="16"/>
      <c r="L276" s="16">
        <f t="shared" ref="L276:L277" si="64">H276</f>
        <v>0.17553299492385785</v>
      </c>
    </row>
    <row r="277" spans="1:12" x14ac:dyDescent="0.2">
      <c r="A277" s="28"/>
      <c r="B277" s="32"/>
      <c r="C277" s="32"/>
      <c r="D277" s="8" t="s">
        <v>25</v>
      </c>
      <c r="E277" s="10">
        <v>0.81</v>
      </c>
      <c r="F277" s="10">
        <v>247</v>
      </c>
      <c r="G277" s="10">
        <f>E277*F277</f>
        <v>200.07000000000002</v>
      </c>
      <c r="H277" s="16">
        <f t="shared" si="63"/>
        <v>0.10155837563451778</v>
      </c>
      <c r="I277" s="16"/>
      <c r="J277" s="16"/>
      <c r="K277" s="16"/>
      <c r="L277" s="16">
        <f t="shared" si="64"/>
        <v>0.10155837563451778</v>
      </c>
    </row>
    <row r="278" spans="1:12" ht="15" customHeight="1" x14ac:dyDescent="0.2">
      <c r="A278" s="27">
        <v>33</v>
      </c>
      <c r="B278" s="31" t="s">
        <v>64</v>
      </c>
      <c r="C278" s="31" t="s">
        <v>65</v>
      </c>
      <c r="D278" s="5" t="s">
        <v>14</v>
      </c>
      <c r="E278" s="6"/>
      <c r="F278" s="6"/>
      <c r="G278" s="6"/>
      <c r="H278" s="7">
        <f>SUBTOTAL(9,H279:H281)</f>
        <v>3.8868020304568529</v>
      </c>
      <c r="I278" s="7">
        <f>H278/4</f>
        <v>0.97170050761421323</v>
      </c>
      <c r="J278" s="7">
        <f>H278/4</f>
        <v>0.97170050761421323</v>
      </c>
      <c r="K278" s="7">
        <f>H278/4</f>
        <v>0.97170050761421323</v>
      </c>
      <c r="L278" s="7">
        <f>H278/4</f>
        <v>0.97170050761421323</v>
      </c>
    </row>
    <row r="279" spans="1:12" ht="396" x14ac:dyDescent="0.2">
      <c r="A279" s="28"/>
      <c r="B279" s="32"/>
      <c r="C279" s="32"/>
      <c r="D279" s="11" t="s">
        <v>66</v>
      </c>
      <c r="E279" s="9"/>
      <c r="F279" s="9"/>
      <c r="G279" s="9">
        <f>SUBTOTAL(9,G280:G281)</f>
        <v>3828.5</v>
      </c>
      <c r="H279" s="7">
        <f>G279/1970</f>
        <v>1.9434010152284265</v>
      </c>
      <c r="I279" s="7">
        <f>H279/4</f>
        <v>0.48585025380710661</v>
      </c>
      <c r="J279" s="7">
        <f>H279/4</f>
        <v>0.48585025380710661</v>
      </c>
      <c r="K279" s="7">
        <f>H279/4</f>
        <v>0.48585025380710661</v>
      </c>
      <c r="L279" s="7">
        <f>H279/4</f>
        <v>0.48585025380710661</v>
      </c>
    </row>
    <row r="280" spans="1:12" x14ac:dyDescent="0.2">
      <c r="A280" s="28"/>
      <c r="B280" s="32"/>
      <c r="C280" s="32"/>
      <c r="D280" s="12" t="s">
        <v>67</v>
      </c>
      <c r="E280" s="10">
        <v>7.6</v>
      </c>
      <c r="F280" s="10">
        <v>247</v>
      </c>
      <c r="G280" s="10">
        <f>E280*F280</f>
        <v>1877.1999999999998</v>
      </c>
      <c r="H280" s="16">
        <f t="shared" ref="H280:H281" si="65">G280/1970</f>
        <v>0.95289340101522835</v>
      </c>
      <c r="I280" s="16">
        <f t="shared" ref="I280:I281" si="66">H280/4</f>
        <v>0.23822335025380709</v>
      </c>
      <c r="J280" s="16">
        <f t="shared" ref="J280:J281" si="67">H280/4</f>
        <v>0.23822335025380709</v>
      </c>
      <c r="K280" s="16">
        <f t="shared" ref="K280:K281" si="68">H280/4</f>
        <v>0.23822335025380709</v>
      </c>
      <c r="L280" s="16">
        <f t="shared" ref="L280:L281" si="69">H280/4</f>
        <v>0.23822335025380709</v>
      </c>
    </row>
    <row r="281" spans="1:12" x14ac:dyDescent="0.2">
      <c r="A281" s="28"/>
      <c r="B281" s="32"/>
      <c r="C281" s="32"/>
      <c r="D281" s="12" t="s">
        <v>68</v>
      </c>
      <c r="E281" s="10">
        <v>7.9</v>
      </c>
      <c r="F281" s="10">
        <v>247</v>
      </c>
      <c r="G281" s="10">
        <f>E281*F281</f>
        <v>1951.3000000000002</v>
      </c>
      <c r="H281" s="16">
        <f t="shared" si="65"/>
        <v>0.99050761421319811</v>
      </c>
      <c r="I281" s="16">
        <f t="shared" si="66"/>
        <v>0.24762690355329953</v>
      </c>
      <c r="J281" s="16">
        <f t="shared" si="67"/>
        <v>0.24762690355329953</v>
      </c>
      <c r="K281" s="16">
        <f t="shared" si="68"/>
        <v>0.24762690355329953</v>
      </c>
      <c r="L281" s="16">
        <f t="shared" si="69"/>
        <v>0.24762690355329953</v>
      </c>
    </row>
    <row r="282" spans="1:12" ht="15" customHeight="1" x14ac:dyDescent="0.2">
      <c r="A282" s="27">
        <v>34</v>
      </c>
      <c r="B282" s="31" t="s">
        <v>69</v>
      </c>
      <c r="C282" s="31" t="s">
        <v>70</v>
      </c>
      <c r="D282" s="5" t="s">
        <v>14</v>
      </c>
      <c r="E282" s="6"/>
      <c r="F282" s="6"/>
      <c r="G282" s="6"/>
      <c r="H282" s="7">
        <f>SUBTOTAL(9,H283:H290)</f>
        <v>11.434720812182743</v>
      </c>
      <c r="I282" s="7">
        <f t="shared" ref="I282:I283" si="70">H282/2</f>
        <v>5.7173604060913714</v>
      </c>
      <c r="J282" s="7">
        <f t="shared" ref="J282:J283" si="71">H282/2</f>
        <v>5.7173604060913714</v>
      </c>
      <c r="K282" s="7"/>
      <c r="L282" s="7"/>
    </row>
    <row r="283" spans="1:12" ht="19.5" customHeight="1" x14ac:dyDescent="0.2">
      <c r="A283" s="28"/>
      <c r="B283" s="32"/>
      <c r="C283" s="32"/>
      <c r="D283" s="11" t="s">
        <v>71</v>
      </c>
      <c r="E283" s="9"/>
      <c r="F283" s="9"/>
      <c r="G283" s="9">
        <f>SUBTOTAL(9,G284:G288)</f>
        <v>9657.7000000000007</v>
      </c>
      <c r="H283" s="7">
        <f>G283/1970</f>
        <v>4.9023857868020304</v>
      </c>
      <c r="I283" s="7">
        <f t="shared" si="70"/>
        <v>2.4511928934010152</v>
      </c>
      <c r="J283" s="7">
        <f t="shared" si="71"/>
        <v>2.4511928934010152</v>
      </c>
      <c r="K283" s="7"/>
      <c r="L283" s="7"/>
    </row>
    <row r="284" spans="1:12" x14ac:dyDescent="0.2">
      <c r="A284" s="28"/>
      <c r="B284" s="32"/>
      <c r="C284" s="32"/>
      <c r="D284" s="8" t="s">
        <v>72</v>
      </c>
      <c r="E284" s="10">
        <v>7.5</v>
      </c>
      <c r="F284" s="10">
        <v>247</v>
      </c>
      <c r="G284" s="10">
        <f>E284*F284</f>
        <v>1852.5</v>
      </c>
      <c r="H284" s="16">
        <f t="shared" ref="H284:H287" si="72">G284/1970</f>
        <v>0.94035532994923854</v>
      </c>
      <c r="I284" s="16">
        <f t="shared" ref="I284:I288" si="73">H284/2</f>
        <v>0.47017766497461927</v>
      </c>
      <c r="J284" s="16">
        <f t="shared" ref="J284:J288" si="74">H284/2</f>
        <v>0.47017766497461927</v>
      </c>
      <c r="K284" s="7"/>
      <c r="L284" s="7"/>
    </row>
    <row r="285" spans="1:12" x14ac:dyDescent="0.2">
      <c r="A285" s="28"/>
      <c r="B285" s="32"/>
      <c r="C285" s="32"/>
      <c r="D285" s="12" t="s">
        <v>68</v>
      </c>
      <c r="E285" s="10">
        <v>7.9</v>
      </c>
      <c r="F285" s="10">
        <v>247</v>
      </c>
      <c r="G285" s="10">
        <f>E285*F285</f>
        <v>1951.3000000000002</v>
      </c>
      <c r="H285" s="16">
        <f t="shared" si="72"/>
        <v>0.99050761421319811</v>
      </c>
      <c r="I285" s="16">
        <f t="shared" si="73"/>
        <v>0.49525380710659905</v>
      </c>
      <c r="J285" s="16">
        <f t="shared" si="74"/>
        <v>0.49525380710659905</v>
      </c>
      <c r="K285" s="7"/>
      <c r="L285" s="7"/>
    </row>
    <row r="286" spans="1:12" x14ac:dyDescent="0.2">
      <c r="A286" s="28"/>
      <c r="B286" s="32"/>
      <c r="C286" s="32"/>
      <c r="D286" s="12" t="s">
        <v>68</v>
      </c>
      <c r="E286" s="10">
        <v>7.9</v>
      </c>
      <c r="F286" s="10">
        <v>247</v>
      </c>
      <c r="G286" s="10">
        <f>E286*F286</f>
        <v>1951.3000000000002</v>
      </c>
      <c r="H286" s="16">
        <f t="shared" si="72"/>
        <v>0.99050761421319811</v>
      </c>
      <c r="I286" s="16">
        <f t="shared" si="73"/>
        <v>0.49525380710659905</v>
      </c>
      <c r="J286" s="16">
        <f t="shared" si="74"/>
        <v>0.49525380710659905</v>
      </c>
      <c r="K286" s="7"/>
      <c r="L286" s="7"/>
    </row>
    <row r="287" spans="1:12" x14ac:dyDescent="0.2">
      <c r="A287" s="28"/>
      <c r="B287" s="32"/>
      <c r="C287" s="32"/>
      <c r="D287" s="12" t="s">
        <v>68</v>
      </c>
      <c r="E287" s="10">
        <v>7.9</v>
      </c>
      <c r="F287" s="10">
        <v>247</v>
      </c>
      <c r="G287" s="10">
        <f>E287*F287</f>
        <v>1951.3000000000002</v>
      </c>
      <c r="H287" s="16">
        <f t="shared" si="72"/>
        <v>0.99050761421319811</v>
      </c>
      <c r="I287" s="16">
        <f t="shared" si="73"/>
        <v>0.49525380710659905</v>
      </c>
      <c r="J287" s="16">
        <f t="shared" si="74"/>
        <v>0.49525380710659905</v>
      </c>
      <c r="K287" s="7"/>
      <c r="L287" s="7"/>
    </row>
    <row r="288" spans="1:12" x14ac:dyDescent="0.2">
      <c r="A288" s="28"/>
      <c r="B288" s="32"/>
      <c r="C288" s="32"/>
      <c r="D288" s="12" t="s">
        <v>68</v>
      </c>
      <c r="E288" s="10">
        <v>7.9</v>
      </c>
      <c r="F288" s="10">
        <v>247</v>
      </c>
      <c r="G288" s="10">
        <f>E288*F288</f>
        <v>1951.3000000000002</v>
      </c>
      <c r="H288" s="16">
        <f>G288/1970</f>
        <v>0.99050761421319811</v>
      </c>
      <c r="I288" s="16">
        <f t="shared" si="73"/>
        <v>0.49525380710659905</v>
      </c>
      <c r="J288" s="16">
        <f t="shared" si="74"/>
        <v>0.49525380710659905</v>
      </c>
      <c r="K288" s="7"/>
      <c r="L288" s="7"/>
    </row>
    <row r="289" spans="1:12" x14ac:dyDescent="0.2">
      <c r="A289" s="28"/>
      <c r="B289" s="32"/>
      <c r="C289" s="32"/>
      <c r="D289" s="11" t="s">
        <v>24</v>
      </c>
      <c r="E289" s="9"/>
      <c r="F289" s="9"/>
      <c r="G289" s="9">
        <f>SUBTOTAL(9,G290:G290)</f>
        <v>1605.5</v>
      </c>
      <c r="H289" s="7">
        <f>G289/1970</f>
        <v>0.81497461928934012</v>
      </c>
      <c r="I289" s="7"/>
      <c r="J289" s="7">
        <f>H289</f>
        <v>0.81497461928934012</v>
      </c>
      <c r="K289" s="7"/>
      <c r="L289" s="7"/>
    </row>
    <row r="290" spans="1:12" x14ac:dyDescent="0.2">
      <c r="A290" s="28"/>
      <c r="B290" s="32"/>
      <c r="C290" s="32"/>
      <c r="D290" s="8" t="s">
        <v>29</v>
      </c>
      <c r="E290" s="10">
        <v>6.5</v>
      </c>
      <c r="F290" s="10">
        <v>247</v>
      </c>
      <c r="G290" s="10">
        <f>E290*F290</f>
        <v>1605.5</v>
      </c>
      <c r="H290" s="16">
        <f>G290/1970</f>
        <v>0.81497461928934012</v>
      </c>
      <c r="I290" s="16"/>
      <c r="J290" s="16">
        <f>H290</f>
        <v>0.81497461928934012</v>
      </c>
      <c r="K290" s="7"/>
      <c r="L290" s="7"/>
    </row>
    <row r="291" spans="1:12" x14ac:dyDescent="0.2">
      <c r="A291" s="14"/>
      <c r="B291" s="14"/>
      <c r="C291" s="15"/>
      <c r="D291" s="14"/>
      <c r="E291" s="10"/>
      <c r="F291" s="10"/>
      <c r="G291" s="10">
        <f>SUBTOTAL(9,G2:G290)</f>
        <v>61128.650000000009</v>
      </c>
      <c r="H291" s="16">
        <f>SUBTOTAL(9,H2:H290)</f>
        <v>62.059543147208139</v>
      </c>
      <c r="I291" s="16">
        <f>SUM(I2:I290)/4</f>
        <v>5.3681979695431483</v>
      </c>
      <c r="J291" s="16">
        <f t="shared" ref="J291:L291" si="75">SUM(J2:J290)/4</f>
        <v>5.7756852791878188</v>
      </c>
      <c r="K291" s="16">
        <f t="shared" si="75"/>
        <v>13.69478680203045</v>
      </c>
      <c r="L291" s="16">
        <f t="shared" si="75"/>
        <v>6.1911015228426391</v>
      </c>
    </row>
    <row r="293" spans="1:12" x14ac:dyDescent="0.2">
      <c r="D293" s="4" t="s">
        <v>73</v>
      </c>
      <c r="H293" s="18">
        <v>31</v>
      </c>
      <c r="I293" s="18">
        <v>5</v>
      </c>
      <c r="J293" s="18">
        <v>6</v>
      </c>
      <c r="K293" s="18">
        <v>14</v>
      </c>
      <c r="L293" s="18">
        <v>6</v>
      </c>
    </row>
    <row r="294" spans="1:12" x14ac:dyDescent="0.2">
      <c r="D294" s="4" t="s">
        <v>74</v>
      </c>
      <c r="H294" s="20">
        <v>23852561.149999999</v>
      </c>
      <c r="I294" s="20">
        <v>4103182.88</v>
      </c>
      <c r="J294" s="20">
        <v>5018237.8</v>
      </c>
      <c r="K294" s="20">
        <v>9998346.5399999991</v>
      </c>
      <c r="L294" s="20">
        <v>4732793.8099999996</v>
      </c>
    </row>
    <row r="295" spans="1:12" x14ac:dyDescent="0.2">
      <c r="C295" s="23"/>
      <c r="D295" s="24"/>
      <c r="E295" s="24"/>
      <c r="F295" s="21"/>
      <c r="G295" s="21"/>
      <c r="H295" s="22"/>
      <c r="I295" s="22"/>
      <c r="J295" s="22"/>
      <c r="K295" s="22"/>
      <c r="L295" s="22"/>
    </row>
    <row r="296" spans="1:12" x14ac:dyDescent="0.2">
      <c r="C296" s="23"/>
      <c r="D296" s="25"/>
      <c r="E296" s="26"/>
      <c r="F296" s="21"/>
      <c r="G296" s="21"/>
      <c r="H296" s="22"/>
      <c r="I296" s="22"/>
      <c r="J296" s="22"/>
      <c r="K296" s="22"/>
      <c r="L296" s="22"/>
    </row>
    <row r="297" spans="1:12" x14ac:dyDescent="0.2">
      <c r="C297" s="23"/>
      <c r="D297" s="25"/>
      <c r="E297" s="26"/>
      <c r="F297" s="21"/>
      <c r="G297" s="21"/>
      <c r="H297" s="22"/>
      <c r="I297" s="22"/>
      <c r="J297" s="22"/>
      <c r="K297" s="22"/>
      <c r="L297" s="22"/>
    </row>
    <row r="298" spans="1:12" x14ac:dyDescent="0.2">
      <c r="C298" s="23"/>
      <c r="D298" s="25"/>
      <c r="E298" s="26"/>
      <c r="F298" s="21"/>
      <c r="G298" s="21"/>
      <c r="H298" s="22"/>
      <c r="I298" s="22"/>
      <c r="J298" s="22"/>
      <c r="K298" s="22"/>
      <c r="L298" s="22"/>
    </row>
    <row r="299" spans="1:12" x14ac:dyDescent="0.2">
      <c r="C299" s="23"/>
      <c r="D299" s="24"/>
      <c r="E299" s="24"/>
      <c r="F299" s="21"/>
      <c r="G299" s="21"/>
      <c r="H299" s="22"/>
      <c r="I299" s="22"/>
      <c r="J299" s="22"/>
      <c r="K299" s="22"/>
      <c r="L299" s="22"/>
    </row>
    <row r="300" spans="1:12" x14ac:dyDescent="0.2">
      <c r="C300" s="23"/>
      <c r="D300" s="25"/>
      <c r="E300" s="24"/>
      <c r="F300" s="21"/>
      <c r="G300" s="21"/>
      <c r="H300" s="22"/>
      <c r="I300" s="22"/>
      <c r="J300" s="22"/>
      <c r="K300" s="22"/>
      <c r="L300" s="22"/>
    </row>
    <row r="301" spans="1:12" x14ac:dyDescent="0.2">
      <c r="C301" s="23"/>
      <c r="D301" s="24"/>
      <c r="E301" s="24"/>
      <c r="F301" s="21"/>
      <c r="G301" s="21"/>
      <c r="H301" s="22"/>
      <c r="I301" s="22"/>
      <c r="J301" s="22"/>
      <c r="K301" s="22"/>
      <c r="L301" s="22"/>
    </row>
    <row r="302" spans="1:12" x14ac:dyDescent="0.2">
      <c r="C302" s="23"/>
      <c r="D302" s="24"/>
      <c r="E302" s="26"/>
      <c r="F302" s="21"/>
      <c r="G302" s="21"/>
      <c r="H302" s="22"/>
      <c r="I302" s="22"/>
      <c r="J302" s="22"/>
      <c r="K302" s="22"/>
      <c r="L302" s="22"/>
    </row>
    <row r="303" spans="1:12" x14ac:dyDescent="0.2">
      <c r="C303" s="23"/>
      <c r="D303" s="25"/>
      <c r="E303" s="26"/>
      <c r="F303" s="21"/>
      <c r="G303" s="21"/>
      <c r="H303" s="22"/>
      <c r="I303" s="22"/>
      <c r="J303" s="22"/>
      <c r="K303" s="22"/>
      <c r="L303" s="22"/>
    </row>
    <row r="304" spans="1:12" x14ac:dyDescent="0.2">
      <c r="C304" s="23"/>
      <c r="D304" s="25"/>
      <c r="E304" s="26"/>
      <c r="F304" s="21"/>
      <c r="G304" s="21"/>
      <c r="H304" s="22"/>
      <c r="I304" s="22"/>
      <c r="J304" s="22"/>
      <c r="K304" s="22"/>
      <c r="L304" s="22"/>
    </row>
    <row r="305" spans="3:13" x14ac:dyDescent="0.2">
      <c r="C305" s="23"/>
      <c r="D305" s="25"/>
      <c r="E305" s="24"/>
      <c r="F305" s="21"/>
      <c r="G305" s="21"/>
      <c r="H305" s="22"/>
      <c r="I305" s="22"/>
      <c r="J305" s="22"/>
      <c r="K305" s="22"/>
      <c r="L305" s="22"/>
    </row>
    <row r="306" spans="3:13" x14ac:dyDescent="0.2">
      <c r="C306" s="23"/>
      <c r="D306" s="25"/>
      <c r="E306" s="24"/>
      <c r="F306" s="21"/>
      <c r="G306" s="21"/>
      <c r="H306" s="22"/>
      <c r="I306" s="22"/>
      <c r="J306" s="22"/>
      <c r="K306" s="22"/>
      <c r="L306" s="22"/>
    </row>
    <row r="307" spans="3:13" x14ac:dyDescent="0.2">
      <c r="C307" s="23"/>
      <c r="D307" s="24"/>
      <c r="E307" s="24"/>
      <c r="F307" s="21"/>
      <c r="G307" s="21"/>
      <c r="H307" s="22"/>
      <c r="I307" s="22"/>
      <c r="J307" s="22"/>
      <c r="K307" s="22"/>
      <c r="L307" s="22"/>
    </row>
    <row r="308" spans="3:13" x14ac:dyDescent="0.2">
      <c r="D308" s="21"/>
      <c r="E308" s="21"/>
      <c r="F308" s="21"/>
      <c r="G308" s="21"/>
      <c r="H308" s="22"/>
      <c r="I308" s="22"/>
      <c r="J308" s="22"/>
      <c r="K308" s="22"/>
      <c r="L308" s="22"/>
    </row>
    <row r="309" spans="3:13" x14ac:dyDescent="0.2">
      <c r="D309" s="21"/>
      <c r="E309" s="21"/>
      <c r="F309" s="21"/>
      <c r="G309" s="21"/>
      <c r="H309" s="22"/>
      <c r="I309" s="22"/>
      <c r="J309" s="22"/>
      <c r="K309" s="22"/>
      <c r="L309" s="22"/>
    </row>
    <row r="310" spans="3:13" x14ac:dyDescent="0.2">
      <c r="I310" s="19"/>
      <c r="J310" s="19"/>
      <c r="K310" s="19"/>
      <c r="L310" s="19"/>
    </row>
    <row r="311" spans="3:13" x14ac:dyDescent="0.2">
      <c r="I311" s="19"/>
      <c r="J311" s="19"/>
      <c r="K311" s="19"/>
      <c r="L311" s="19"/>
    </row>
    <row r="312" spans="3:13" x14ac:dyDescent="0.2">
      <c r="I312" s="19"/>
      <c r="J312" s="19"/>
      <c r="K312" s="19"/>
      <c r="L312" s="19"/>
    </row>
    <row r="313" spans="3:13" x14ac:dyDescent="0.2">
      <c r="I313" s="19"/>
      <c r="J313" s="19"/>
      <c r="K313" s="19"/>
      <c r="L313" s="19"/>
      <c r="M313" s="19"/>
    </row>
    <row r="314" spans="3:13" x14ac:dyDescent="0.2">
      <c r="I314" s="19"/>
      <c r="J314" s="19"/>
      <c r="K314" s="19"/>
      <c r="L314" s="19"/>
    </row>
  </sheetData>
  <autoFilter ref="A1:L294"/>
  <mergeCells count="47">
    <mergeCell ref="A261:A268"/>
    <mergeCell ref="B261:B268"/>
    <mergeCell ref="C261:C268"/>
    <mergeCell ref="A282:A290"/>
    <mergeCell ref="B282:B290"/>
    <mergeCell ref="C282:C290"/>
    <mergeCell ref="A269:A277"/>
    <mergeCell ref="B269:B277"/>
    <mergeCell ref="C269:C277"/>
    <mergeCell ref="A278:A281"/>
    <mergeCell ref="B278:B281"/>
    <mergeCell ref="C278:C281"/>
    <mergeCell ref="A231:A249"/>
    <mergeCell ref="B231:B249"/>
    <mergeCell ref="C231:C249"/>
    <mergeCell ref="A250:A260"/>
    <mergeCell ref="B250:B260"/>
    <mergeCell ref="C250:C260"/>
    <mergeCell ref="A199:A201"/>
    <mergeCell ref="B199:B201"/>
    <mergeCell ref="C199:C201"/>
    <mergeCell ref="A202:A230"/>
    <mergeCell ref="B202:B230"/>
    <mergeCell ref="C202:C230"/>
    <mergeCell ref="C129:C152"/>
    <mergeCell ref="A153:A177"/>
    <mergeCell ref="B153:B177"/>
    <mergeCell ref="C153:C177"/>
    <mergeCell ref="A178:A198"/>
    <mergeCell ref="B178:B198"/>
    <mergeCell ref="C178:C198"/>
    <mergeCell ref="E302:E304"/>
    <mergeCell ref="E296:E298"/>
    <mergeCell ref="A2:A51"/>
    <mergeCell ref="B2:B51"/>
    <mergeCell ref="C2:C51"/>
    <mergeCell ref="A52:A72"/>
    <mergeCell ref="B52:B72"/>
    <mergeCell ref="C52:C72"/>
    <mergeCell ref="A73:A111"/>
    <mergeCell ref="B73:B111"/>
    <mergeCell ref="C73:C111"/>
    <mergeCell ref="A112:A128"/>
    <mergeCell ref="B112:B128"/>
    <mergeCell ref="C112:C128"/>
    <mergeCell ref="A129:A152"/>
    <mergeCell ref="B129:B152"/>
  </mergeCells>
  <conditionalFormatting sqref="D34">
    <cfRule type="containsText" dxfId="8" priority="2" operator="containsText" text="заместитель председателя">
      <formula>NOT(ISERROR(SEARCH("заместитель председателя",D34)))</formula>
    </cfRule>
    <cfRule type="containsText" dxfId="7" priority="3" operator="containsText" text="Председатель комитета">
      <formula>NOT(ISERROR(SEARCH("Председатель комитета",D34)))</formula>
    </cfRule>
    <cfRule type="containsText" dxfId="6" priority="4" operator="containsText" text="начальник отдела - главный бухгалтер">
      <formula>NOT(ISERROR(SEARCH("начальник отдела - главный бухгалтер",D34)))</formula>
    </cfRule>
    <cfRule type="containsText" dxfId="5" priority="5" operator="containsText" text="начальник сектора">
      <formula>NOT(ISERROR(SEARCH("начальник сектора",D34)))</formula>
    </cfRule>
    <cfRule type="containsText" dxfId="4" priority="6" operator="containsText" text="начальник отдела">
      <formula>NOT(ISERROR(SEARCH("начальник отдела",D34)))</formula>
    </cfRule>
    <cfRule type="containsText" dxfId="3" priority="7" operator="containsText" text="консультант">
      <formula>NOT(ISERROR(SEARCH("консультант",D34)))</formula>
    </cfRule>
    <cfRule type="containsText" dxfId="2" priority="8" operator="containsText" text="1-й категории">
      <formula>NOT(ISERROR(SEARCH("1-й категории",D34)))</formula>
    </cfRule>
    <cfRule type="containsText" dxfId="1" priority="9" operator="containsText" text="ведущий">
      <formula>NOT(ISERROR(SEARCH("ведущий",D34)))</formula>
    </cfRule>
    <cfRule type="containsText" dxfId="0" priority="10" operator="containsText" text="главный специалист">
      <formula>NOT(ISERROR(SEARCH("главный специалист",D34)))</formula>
    </cfRule>
  </conditionalFormatting>
  <pageMargins left="0.39370078740157483" right="0.39370078740157483" top="0.39370078740157483" bottom="0.3937007874015748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ЛОГКУ</vt:lpstr>
      <vt:lpstr>ЛОГКУ!Заголовки_для_печати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Анатольевич Алешин</dc:creator>
  <cp:lastModifiedBy>Юлия Анатольевна Вавилова</cp:lastModifiedBy>
  <cp:lastPrinted>2017-04-18T12:54:48Z</cp:lastPrinted>
  <dcterms:created xsi:type="dcterms:W3CDTF">2017-04-07T11:38:14Z</dcterms:created>
  <dcterms:modified xsi:type="dcterms:W3CDTF">2017-07-12T13:03:33Z</dcterms:modified>
</cp:coreProperties>
</file>