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5" windowWidth="19425" windowHeight="11025"/>
  </bookViews>
  <sheets>
    <sheet name="Лист1" sheetId="1" r:id="rId1"/>
    <sheet name="Лист2" sheetId="2" r:id="rId2"/>
    <sheet name="Лист3" sheetId="3" r:id="rId3"/>
  </sheets>
  <definedNames>
    <definedName name="BossProviderVariable?_79e3d1ba_33b5_4ea7_b512_f925167dd775" hidden="1">"25_01_2006"</definedName>
    <definedName name="Print_Titles" localSheetId="0">Лист1!$14:$14</definedName>
  </definedNames>
  <calcPr calcId="145621"/>
</workbook>
</file>

<file path=xl/calcChain.xml><?xml version="1.0" encoding="utf-8"?>
<calcChain xmlns="http://schemas.openxmlformats.org/spreadsheetml/2006/main">
  <c r="C85" i="1" l="1"/>
  <c r="C99" i="1"/>
  <c r="C98" i="1"/>
  <c r="C63" i="1" l="1"/>
  <c r="C55" i="1"/>
  <c r="C76" i="1"/>
  <c r="C53" i="1"/>
  <c r="C50" i="1"/>
  <c r="C54" i="1"/>
  <c r="C30" i="1" l="1"/>
  <c r="C23" i="1"/>
  <c r="C21" i="1"/>
  <c r="C19" i="1"/>
  <c r="C56" i="1" l="1"/>
  <c r="C96" i="1" l="1"/>
  <c r="C52" i="1" l="1"/>
  <c r="C79" i="1" l="1"/>
  <c r="C49" i="1" s="1"/>
  <c r="C103" i="1"/>
  <c r="C102" i="1" s="1"/>
  <c r="C48" i="1" l="1"/>
  <c r="C43" i="1"/>
  <c r="C40" i="1"/>
  <c r="C36" i="1"/>
  <c r="C26" i="1"/>
  <c r="C22" i="1"/>
  <c r="C20" i="1"/>
  <c r="C17" i="1"/>
  <c r="C16" i="1" l="1"/>
  <c r="C15" i="1" s="1"/>
</calcChain>
</file>

<file path=xl/sharedStrings.xml><?xml version="1.0" encoding="utf-8"?>
<sst xmlns="http://schemas.openxmlformats.org/spreadsheetml/2006/main" count="192" uniqueCount="192">
  <si>
    <t>УТВЕРЖДЕНЫ</t>
  </si>
  <si>
    <t>(приложение 3)</t>
  </si>
  <si>
    <t xml:space="preserve">Прогнозируемые поступления доходов </t>
  </si>
  <si>
    <t xml:space="preserve">в областной бюджет Ленинградской области </t>
  </si>
  <si>
    <t>на 2017 год</t>
  </si>
  <si>
    <t>Код бюджетной классификации</t>
  </si>
  <si>
    <t>Источник доходов</t>
  </si>
  <si>
    <t>1 00 00000 00 0000 000</t>
  </si>
  <si>
    <t>НАЛОГОВЫЕ И НЕНАЛОГОВЫЕ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</si>
  <si>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</si>
  <si>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</si>
  <si>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</si>
  <si>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</si>
  <si>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</si>
  <si>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</si>
  <si>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</si>
  <si>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</si>
  <si>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</si>
  <si>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</si>
  <si>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1 06 00000 00 0000 000</t>
  </si>
  <si>
    <t>НАЛОГИ НА ИМУЩЕСТВО</t>
  </si>
  <si>
    <t>1 06 02000 02 0000 110</t>
  </si>
  <si>
    <t>Налог на имущество организаций</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</si>
  <si>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</si>
  <si>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</si>
  <si>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</si>
  <si>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</si>
  <si>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</si>
  <si>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</si>
  <si>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</si>
  <si>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</si>
  <si>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</si>
  <si>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</si>
  <si>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</si>
  <si>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</si>
  <si>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</si>
  <si>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</si>
  <si>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</si>
  <si>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</si>
  <si>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</si>
  <si>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</si>
  <si>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</si>
  <si>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</si>
  <si>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</si>
  <si>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</si>
  <si>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</si>
  <si>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</si>
  <si>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</si>
  <si>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1 12 02000 01 0000 120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</si>
  <si>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</si>
  <si>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</si>
  <si>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</si>
  <si>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</si>
  <si>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</si>
  <si>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</si>
  <si>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</si>
  <si>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</si>
  <si>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</si>
  <si>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</si>
  <si>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</si>
  <si>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</si>
  <si>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1 14 06000 00 0000 430</t>
  </si>
  <si>
    <t>Доходы от продажи земельных участков, находящихся в государственной и муниципальной собственности</t>
  </si>
  <si>
    <t>1 15 00000 00 0000 000</t>
  </si>
  <si>
    <t>АДМИНИСТРАТИВНЫЕ ПЛАТЕЖИ И СБОРЫ</t>
  </si>
  <si>
    <t>1 16 00000 00 0000 000</t>
  </si>
  <si>
    <t>ШТРАФЫ, САНКЦИИ, ВОЗМЕЩЕНИЕ УЩЕРБА</t>
  </si>
  <si>
    <t>2 00 00000 00 0000 000</t>
  </si>
  <si>
    <t>БЕЗВОЗМЕЗДНЫЕ ПОСТУПЛЕНИЯ</t>
  </si>
  <si>
    <t>Всего доходов</t>
  </si>
  <si>
    <t>областным законом</t>
  </si>
  <si>
    <t>Сумма                                     ( тысяч рублей)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</si>
  <si>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</si>
  <si>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</si>
  <si>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</si>
  <si>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</si>
  <si>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</si>
  <si>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</si>
  <si>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</si>
  <si>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</si>
  <si>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</si>
  <si>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 xml:space="preserve">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
</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</si>
  <si>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</si>
  <si>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</si>
  <si>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</si>
  <si>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</si>
  <si>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</si>
  <si>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</si>
  <si>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</si>
  <si>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</si>
  <si>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</si>
  <si>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</si>
  <si>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</si>
  <si>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</si>
  <si>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2 02 35135 02 0000 151</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</si>
  <si>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</si>
  <si>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</si>
  <si>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</si>
  <si>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</si>
  <si>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</si>
  <si>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</si>
  <si>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</si>
  <si>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2 02 35900 02 0000 151</t>
  </si>
  <si>
    <t>Единая субвенция бюджетам субъектов Российской Федерации и бюджету г. Байконура</t>
  </si>
  <si>
    <t xml:space="preserve">Субвенции бюджетам бюджетной системы Российской Федерации
</t>
  </si>
  <si>
    <t>Иные межбюджетные трансферты</t>
  </si>
  <si>
    <t>2 02 45161 02 0000 151</t>
  </si>
  <si>
    <t>2 03 00000 00 0000 000</t>
  </si>
  <si>
    <t>2 03 02000 02 0000 180</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</si>
  <si>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</si>
  <si>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ОТ ГОСУДАРСТВЕННЫХ (МУНИЦИПАЛЬНЫХ) ОРГАНИЗАЦИЙ</t>
  </si>
  <si>
    <t>2 03 02040 02 0000 180</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</si>
  <si>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</si>
  <si>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</si>
  <si>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</si>
  <si>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2 02 00000 00 0000 000</t>
  </si>
  <si>
    <t>БЕЗВОЗМЕЗДНЫЕ ПОСТУПЛЕНИЯ ОТ ДРУГИХ БЮДЖЕТОВ БЮДЖЕТНОЙ СИСТЕМЫ РОССИЙСКОЙ ФЕДЕРАЦИИ</t>
  </si>
  <si>
    <t>2 02 30000 00 0000 151</t>
  </si>
  <si>
    <t>2 02 40000 00 0000 151</t>
  </si>
  <si>
    <t>от 9 декабря 2016 года № 90-оз</t>
  </si>
  <si>
    <t>(в редакции областного закона</t>
  </si>
  <si>
    <t xml:space="preserve">2 02 20000 00 0000 151
</t>
  </si>
  <si>
    <t xml:space="preserve">Субсидии бюджетам бюджетной системы Российской Федерации (межбюджетные субсидии)
</t>
  </si>
  <si>
    <t>2 02 20077 02 0000 151</t>
  </si>
  <si>
    <t xml:space="preserve">2 02 20051 02 0000 151
</t>
  </si>
  <si>
    <t xml:space="preserve">Субсидии бюджетам субъектов Российской Федерации на реализацию федеральных целевых программ
</t>
  </si>
  <si>
    <t xml:space="preserve">Субсидии бюджетам субъектов Российской Федерации на софинансирование капитальных вложений в объекты государственной (муниципальной) собственности
</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</si>
  <si>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</si>
  <si>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</si>
  <si>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</si>
  <si>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</si>
  <si>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</si>
  <si>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</si>
  <si>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2 02 25543 02 0000 151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</si>
  <si>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</si>
  <si>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 xml:space="preserve"> 2 02 25541 02 0000 151</t>
  </si>
  <si>
    <t xml:space="preserve">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</si>
  <si>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2 02 25542 02 0000 151</t>
  </si>
  <si>
    <t>Субсидии бюджетам субъектов Российской Федерации на повышение продуктивности в молочном скотоводстве</t>
  </si>
  <si>
    <t>2 02 25544 02 0000 151</t>
  </si>
  <si>
    <t xml:space="preserve">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  </t>
  </si>
  <si>
    <t>2 02 25545 02 0000 151</t>
  </si>
  <si>
    <t>2 02 45142 02 0000 151</t>
  </si>
  <si>
    <t>2 02 29999 02 0000 151</t>
  </si>
  <si>
    <t>Прочие субсидии бюджетам субъектов Российской Федерации</t>
  </si>
  <si>
    <t xml:space="preserve">2 02 25081 02 0000 151  </t>
  </si>
  <si>
    <t xml:space="preserve">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</si>
  <si>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2 02 25519 02 0000 151</t>
  </si>
  <si>
    <t>Субсидия бюджетам субъектов Российской Федерации на поддержку отрасли культуры</t>
  </si>
  <si>
    <t>2 02 25558 02 0000 151</t>
  </si>
  <si>
    <t xml:space="preserve">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</si>
  <si>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2 02 25527 02 0000 151 </t>
  </si>
  <si>
    <t xml:space="preserve">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</si>
  <si>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 xml:space="preserve">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
</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</si>
  <si>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</si>
  <si>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</si>
  <si>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</si>
  <si>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</si>
  <si>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</si>
  <si>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</si>
  <si>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2 02 45136 02 0000 151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</si>
  <si>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</si>
  <si>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2 02 23009 02 0000 151</t>
  </si>
  <si>
    <t xml:space="preserve">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</si>
  <si>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2 02 25084 02 0000 151</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</si>
  <si>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</si>
  <si>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2 02 25462 02 0000 151</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</si>
  <si>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</si>
  <si>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</si>
  <si>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</si>
  <si>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2 02 25520 02 0000 151</t>
  </si>
  <si>
    <t xml:space="preserve">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</si>
  <si>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2 02 45141 02 0000 151</t>
  </si>
  <si>
    <t xml:space="preserve">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</si>
  <si>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
</t>
  </si>
  <si>
    <t>1 11 02000 00 0000 120</t>
  </si>
  <si>
    <t>Доходы от размещения средств бюджетов</t>
  </si>
  <si>
    <t>Дотации бюджетам бюджетной системы Российской Федерации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</si>
  <si>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</si>
  <si>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</si>
  <si>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2 02 25086 02 0000 151</t>
  </si>
  <si>
    <t>2  02 25066 02 0000 151</t>
  </si>
  <si>
    <t>2 02 45154 02 0000 151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</si>
  <si>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</si>
  <si>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</si>
  <si>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2 02 25555 02 0000 151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</si>
  <si>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</si>
  <si>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2  02 25209 02 0000 151</t>
  </si>
  <si>
    <t>2 02 10000 00 0000 151</t>
  </si>
  <si>
    <t>2 02 15009 02 0000 151</t>
  </si>
  <si>
    <t xml:space="preserve">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t>
  </si>
  <si>
    <t xml:space="preserve">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</si>
</sst>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04"/>
      <scheme val="minor"/>
    </font>
    <font>
      <sz val="14"/>
      <color theme="1"/>
      <name val="Times New Roman"/>
      <family val="1"/>
      <charset val="204"/>
    </font>
    <font>
      <sz val="14"/>
      <color rgb="FF000000"/>
      <name val="Times New Roman"/>
      <family val="1"/>
      <charset val="204"/>
    </font>
    <font>
      <b/>
      <sz val="14"/>
      <color theme="1"/>
      <name val="Times New Roman"/>
      <family val="1"/>
      <charset val="204"/>
    </font>
    <font>
      <b/>
      <sz val="14"/>
      <color rgb="FF000000"/>
      <name val="Times New Roman"/>
      <family val="1"/>
      <charset val="204"/>
    </font>
    <font>
      <sz val="14"/>
      <color theme="1"/>
      <name val="Calibri"/>
      <family val="2"/>
      <charset val="204"/>
      <scheme val="minor"/>
    </font>
    <font>
      <b/>
      <sz val="14"/>
      <color theme="1"/>
      <name val="Calibri"/>
      <family val="2"/>
      <charset val="204"/>
      <scheme val="minor"/>
    </font>
    <font>
      <sz val="12"/>
      <name val="Times New Roman"/>
      <family val="1"/>
      <charset val="204"/>
    </font>
    <font>
      <sz val="14"/>
      <name val="Times New Roman"/>
      <family val="1"/>
      <charset val="204"/>
    </font>
    <font>
      <sz val="10"/>
      <color theme="1"/>
      <name val="Times New Roman"/>
      <family val="1"/>
    </font>
    <font>
      <sz val="10"/>
      <name val="Arial"/>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0" fillId="0" borderId="0"/>
  </cellStyleXfs>
  <cellXfs count="28">
    <xf numFmtId="0" fontId="0" fillId="0" borderId="0" xfId="0"/>
    <xf numFmtId="0" fontId="5" fillId="0" borderId="0" xfId="0" applyFont="1"/>
    <xf numFmtId="0" fontId="3" fillId="0" borderId="1" xfId="0" applyFont="1" applyBorder="1" applyAlignment="1">
      <alignment horizontal="center" vertical="top" wrapText="1"/>
    </xf>
    <xf numFmtId="164" fontId="4"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0" fontId="1" fillId="0" borderId="0" xfId="0" applyFont="1" applyAlignment="1">
      <alignment horizontal="center" vertical="top"/>
    </xf>
    <xf numFmtId="0" fontId="3"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1" fillId="0" borderId="1" xfId="0" applyFont="1" applyBorder="1" applyAlignment="1">
      <alignment horizontal="center"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5" fillId="0" borderId="0" xfId="0" applyFont="1" applyAlignment="1">
      <alignment horizontal="center" vertical="top"/>
    </xf>
    <xf numFmtId="0" fontId="3" fillId="0" borderId="0" xfId="0" applyFont="1" applyAlignment="1">
      <alignment horizontal="center" vertical="top"/>
    </xf>
    <xf numFmtId="0" fontId="2" fillId="0" borderId="1" xfId="0" applyFont="1" applyBorder="1" applyAlignment="1">
      <alignment horizontal="center" vertical="center"/>
    </xf>
    <xf numFmtId="0" fontId="6" fillId="0" borderId="0" xfId="0" applyFont="1"/>
    <xf numFmtId="0" fontId="7" fillId="0" borderId="0" xfId="0" applyFont="1"/>
    <xf numFmtId="49" fontId="8" fillId="0" borderId="1" xfId="0" applyNumberFormat="1" applyFont="1" applyBorder="1" applyAlignment="1">
      <alignment horizontal="center" vertical="top" wrapText="1"/>
    </xf>
    <xf numFmtId="49" fontId="8" fillId="0" borderId="1" xfId="0" applyNumberFormat="1" applyFont="1" applyBorder="1" applyAlignment="1">
      <alignment horizontal="left" vertical="top" wrapText="1"/>
    </xf>
    <xf numFmtId="164" fontId="8" fillId="2" borderId="1" xfId="0" applyNumberFormat="1" applyFont="1" applyFill="1" applyBorder="1" applyAlignment="1">
      <alignment horizontal="center" vertical="top" wrapText="1"/>
    </xf>
    <xf numFmtId="0" fontId="9" fillId="0" borderId="0" xfId="0" applyFont="1" applyAlignment="1">
      <alignment vertical="top" wrapText="1"/>
    </xf>
    <xf numFmtId="164" fontId="9" fillId="0" borderId="0" xfId="0" applyNumberFormat="1" applyFont="1" applyAlignment="1">
      <alignment vertical="top" wrapText="1"/>
    </xf>
    <xf numFmtId="0" fontId="1" fillId="0" borderId="0" xfId="0" applyFont="1" applyAlignment="1">
      <alignment horizontal="left" vertical="top" indent="30"/>
    </xf>
    <xf numFmtId="0" fontId="1" fillId="0" borderId="0" xfId="0" applyFont="1" applyAlignment="1">
      <alignment horizontal="left" vertical="top" indent="25"/>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3" fillId="0" borderId="0" xfId="0" applyFont="1" applyAlignment="1">
      <alignment horizontal="center" vertic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5"/>
  <sheetViews>
    <sheetView tabSelected="1" topLeftCell="A103" zoomScale="90" zoomScaleNormal="90" workbookViewId="0">
      <selection activeCell="A104" sqref="A104"/>
    </sheetView>
  </sheetViews>
  <sheetFormatPr defaultColWidth="9.140625" defaultRowHeight="18.75" x14ac:dyDescent="0.3"/>
  <cols>
    <col min="1" max="1" width="30.28515625" style="13" customWidth="1"/>
    <col min="2" max="2" width="60.7109375" style="1" customWidth="1"/>
    <col min="3" max="3" width="22.7109375" style="13" customWidth="1"/>
    <col min="4" max="16384" width="9.140625" style="1"/>
  </cols>
  <sheetData>
    <row r="1" spans="1:3" x14ac:dyDescent="0.3">
      <c r="B1" s="24" t="s">
        <v>0</v>
      </c>
    </row>
    <row r="2" spans="1:3" x14ac:dyDescent="0.3">
      <c r="B2" s="24" t="s">
        <v>70</v>
      </c>
    </row>
    <row r="3" spans="1:3" x14ac:dyDescent="0.3">
      <c r="B3" s="24" t="s">
        <v>119</v>
      </c>
    </row>
    <row r="4" spans="1:3" x14ac:dyDescent="0.3">
      <c r="B4" s="24" t="s">
        <v>1</v>
      </c>
    </row>
    <row r="5" spans="1:3" x14ac:dyDescent="0.3">
      <c r="A5" s="5"/>
      <c r="B5" s="24" t="s">
        <v>120</v>
      </c>
    </row>
    <row r="6" spans="1:3" x14ac:dyDescent="0.3">
      <c r="A6" s="5"/>
      <c r="B6" s="23"/>
    </row>
    <row r="7" spans="1:3" x14ac:dyDescent="0.3">
      <c r="A7" s="5"/>
    </row>
    <row r="8" spans="1:3" x14ac:dyDescent="0.3">
      <c r="A8" s="5"/>
    </row>
    <row r="9" spans="1:3" x14ac:dyDescent="0.3">
      <c r="A9" s="27" t="s">
        <v>2</v>
      </c>
      <c r="B9" s="27"/>
      <c r="C9" s="27"/>
    </row>
    <row r="10" spans="1:3" x14ac:dyDescent="0.3">
      <c r="A10" s="27" t="s">
        <v>3</v>
      </c>
      <c r="B10" s="27"/>
      <c r="C10" s="27"/>
    </row>
    <row r="11" spans="1:3" x14ac:dyDescent="0.3">
      <c r="A11" s="27" t="s">
        <v>4</v>
      </c>
      <c r="B11" s="27"/>
      <c r="C11" s="27"/>
    </row>
    <row r="12" spans="1:3" x14ac:dyDescent="0.3">
      <c r="A12" s="14"/>
    </row>
    <row r="13" spans="1:3" ht="37.5" x14ac:dyDescent="0.3">
      <c r="A13" s="6" t="s">
        <v>5</v>
      </c>
      <c r="B13" s="2" t="s">
        <v>6</v>
      </c>
      <c r="C13" s="2" t="s">
        <v>71</v>
      </c>
    </row>
    <row r="14" spans="1:3" x14ac:dyDescent="0.3">
      <c r="A14" s="7">
        <v>1</v>
      </c>
      <c r="B14" s="15">
        <v>2</v>
      </c>
      <c r="C14" s="7">
        <v>3</v>
      </c>
    </row>
    <row r="15" spans="1:3" s="16" customFormat="1" x14ac:dyDescent="0.3">
      <c r="A15" s="2"/>
      <c r="B15" s="10" t="s">
        <v>69</v>
      </c>
      <c r="C15" s="3">
        <f>C16+C48</f>
        <v>97913435.199999988</v>
      </c>
    </row>
    <row r="16" spans="1:3" s="16" customFormat="1" ht="18.75" customHeight="1" x14ac:dyDescent="0.3">
      <c r="A16" s="25" t="s">
        <v>7</v>
      </c>
      <c r="B16" s="26" t="s">
        <v>8</v>
      </c>
      <c r="C16" s="3">
        <f>C17+C20+C22+C26+C29+C30+C36+C40+C43+C46+C47</f>
        <v>90462835.199999988</v>
      </c>
    </row>
    <row r="17" spans="1:3" x14ac:dyDescent="0.3">
      <c r="A17" s="7" t="s">
        <v>9</v>
      </c>
      <c r="B17" s="11" t="s">
        <v>10</v>
      </c>
      <c r="C17" s="4">
        <f>C18+C19</f>
        <v>62535349.200000003</v>
      </c>
    </row>
    <row r="18" spans="1:3" x14ac:dyDescent="0.3">
      <c r="A18" s="7" t="s">
        <v>11</v>
      </c>
      <c r="B18" s="11" t="s">
        <v>12</v>
      </c>
      <c r="C18" s="4">
        <v>39995980.200000003</v>
      </c>
    </row>
    <row r="19" spans="1:3" x14ac:dyDescent="0.3">
      <c r="A19" s="7" t="s">
        <v>13</v>
      </c>
      <c r="B19" s="11" t="s">
        <v>14</v>
      </c>
      <c r="C19" s="4">
        <f>22154369+385000</f>
        <v>22539369</v>
      </c>
    </row>
    <row r="20" spans="1:3" ht="56.25" customHeight="1" x14ac:dyDescent="0.3">
      <c r="A20" s="7" t="s">
        <v>15</v>
      </c>
      <c r="B20" s="11" t="s">
        <v>16</v>
      </c>
      <c r="C20" s="4">
        <f>C21</f>
        <v>6574755</v>
      </c>
    </row>
    <row r="21" spans="1:3" ht="56.25" x14ac:dyDescent="0.3">
      <c r="A21" s="7" t="s">
        <v>17</v>
      </c>
      <c r="B21" s="11" t="s">
        <v>18</v>
      </c>
      <c r="C21" s="4">
        <f>6059755+515000</f>
        <v>6574755</v>
      </c>
    </row>
    <row r="22" spans="1:3" x14ac:dyDescent="0.3">
      <c r="A22" s="7" t="s">
        <v>19</v>
      </c>
      <c r="B22" s="11" t="s">
        <v>20</v>
      </c>
      <c r="C22" s="4">
        <f>C23+C24+C25</f>
        <v>17684332.300000001</v>
      </c>
    </row>
    <row r="23" spans="1:3" x14ac:dyDescent="0.3">
      <c r="A23" s="7" t="s">
        <v>21</v>
      </c>
      <c r="B23" s="11" t="s">
        <v>22</v>
      </c>
      <c r="C23" s="4">
        <f>14846838+450000</f>
        <v>15296838</v>
      </c>
    </row>
    <row r="24" spans="1:3" x14ac:dyDescent="0.3">
      <c r="A24" s="7" t="s">
        <v>23</v>
      </c>
      <c r="B24" s="11" t="s">
        <v>24</v>
      </c>
      <c r="C24" s="4">
        <v>2385994.2999999998</v>
      </c>
    </row>
    <row r="25" spans="1:3" x14ac:dyDescent="0.3">
      <c r="A25" s="7" t="s">
        <v>25</v>
      </c>
      <c r="B25" s="11" t="s">
        <v>26</v>
      </c>
      <c r="C25" s="4">
        <v>1500</v>
      </c>
    </row>
    <row r="26" spans="1:3" ht="56.25" x14ac:dyDescent="0.3">
      <c r="A26" s="7" t="s">
        <v>27</v>
      </c>
      <c r="B26" s="11" t="s">
        <v>28</v>
      </c>
      <c r="C26" s="4">
        <f>C27+C28</f>
        <v>376686</v>
      </c>
    </row>
    <row r="27" spans="1:3" x14ac:dyDescent="0.3">
      <c r="A27" s="7" t="s">
        <v>29</v>
      </c>
      <c r="B27" s="11" t="s">
        <v>30</v>
      </c>
      <c r="C27" s="4">
        <v>376206</v>
      </c>
    </row>
    <row r="28" spans="1:3" ht="56.25" x14ac:dyDescent="0.3">
      <c r="A28" s="7" t="s">
        <v>31</v>
      </c>
      <c r="B28" s="11" t="s">
        <v>32</v>
      </c>
      <c r="C28" s="4">
        <v>480</v>
      </c>
    </row>
    <row r="29" spans="1:3" x14ac:dyDescent="0.3">
      <c r="A29" s="7" t="s">
        <v>33</v>
      </c>
      <c r="B29" s="11" t="s">
        <v>34</v>
      </c>
      <c r="C29" s="4">
        <v>333219</v>
      </c>
    </row>
    <row r="30" spans="1:3" ht="69" customHeight="1" x14ac:dyDescent="0.3">
      <c r="A30" s="7" t="s">
        <v>35</v>
      </c>
      <c r="B30" s="12" t="s">
        <v>36</v>
      </c>
      <c r="C30" s="4">
        <f>C31+C33+C34+C35+C32</f>
        <v>1699328.8</v>
      </c>
    </row>
    <row r="31" spans="1:3" ht="126" customHeight="1" x14ac:dyDescent="0.3">
      <c r="A31" s="7" t="s">
        <v>37</v>
      </c>
      <c r="B31" s="12" t="s">
        <v>38</v>
      </c>
      <c r="C31" s="4">
        <v>10000</v>
      </c>
    </row>
    <row r="32" spans="1:3" x14ac:dyDescent="0.3">
      <c r="A32" s="7" t="s">
        <v>175</v>
      </c>
      <c r="B32" s="12" t="s">
        <v>176</v>
      </c>
      <c r="C32" s="4">
        <v>1635000</v>
      </c>
    </row>
    <row r="33" spans="1:3" ht="37.5" x14ac:dyDescent="0.3">
      <c r="A33" s="7" t="s">
        <v>39</v>
      </c>
      <c r="B33" s="11" t="s">
        <v>40</v>
      </c>
      <c r="C33" s="4">
        <v>4188.3999999999996</v>
      </c>
    </row>
    <row r="34" spans="1:3" ht="144" customHeight="1" x14ac:dyDescent="0.3">
      <c r="A34" s="8" t="s">
        <v>41</v>
      </c>
      <c r="B34" s="12" t="s">
        <v>72</v>
      </c>
      <c r="C34" s="4">
        <v>42700</v>
      </c>
    </row>
    <row r="35" spans="1:3" ht="48" customHeight="1" x14ac:dyDescent="0.3">
      <c r="A35" s="7" t="s">
        <v>42</v>
      </c>
      <c r="B35" s="11" t="s">
        <v>43</v>
      </c>
      <c r="C35" s="4">
        <v>7440.4</v>
      </c>
    </row>
    <row r="36" spans="1:3" ht="37.5" x14ac:dyDescent="0.3">
      <c r="A36" s="7" t="s">
        <v>44</v>
      </c>
      <c r="B36" s="11" t="s">
        <v>45</v>
      </c>
      <c r="C36" s="4">
        <f>C37+C38+C39</f>
        <v>458929.3</v>
      </c>
    </row>
    <row r="37" spans="1:3" ht="37.5" x14ac:dyDescent="0.3">
      <c r="A37" s="7" t="s">
        <v>46</v>
      </c>
      <c r="B37" s="11" t="s">
        <v>47</v>
      </c>
      <c r="C37" s="4">
        <v>194826</v>
      </c>
    </row>
    <row r="38" spans="1:3" x14ac:dyDescent="0.3">
      <c r="A38" s="7" t="s">
        <v>48</v>
      </c>
      <c r="B38" s="11" t="s">
        <v>49</v>
      </c>
      <c r="C38" s="4">
        <v>52400</v>
      </c>
    </row>
    <row r="39" spans="1:3" x14ac:dyDescent="0.3">
      <c r="A39" s="7" t="s">
        <v>50</v>
      </c>
      <c r="B39" s="11" t="s">
        <v>51</v>
      </c>
      <c r="C39" s="4">
        <v>211703.3</v>
      </c>
    </row>
    <row r="40" spans="1:3" ht="37.5" x14ac:dyDescent="0.3">
      <c r="A40" s="7" t="s">
        <v>52</v>
      </c>
      <c r="B40" s="12" t="s">
        <v>53</v>
      </c>
      <c r="C40" s="4">
        <f>C41+C42</f>
        <v>308979.59999999998</v>
      </c>
    </row>
    <row r="41" spans="1:3" x14ac:dyDescent="0.3">
      <c r="A41" s="7" t="s">
        <v>54</v>
      </c>
      <c r="B41" s="11" t="s">
        <v>55</v>
      </c>
      <c r="C41" s="4">
        <v>306359.59999999998</v>
      </c>
    </row>
    <row r="42" spans="1:3" x14ac:dyDescent="0.3">
      <c r="A42" s="7" t="s">
        <v>56</v>
      </c>
      <c r="B42" s="11" t="s">
        <v>57</v>
      </c>
      <c r="C42" s="4">
        <v>2620</v>
      </c>
    </row>
    <row r="43" spans="1:3" ht="37.5" customHeight="1" x14ac:dyDescent="0.3">
      <c r="A43" s="7" t="s">
        <v>58</v>
      </c>
      <c r="B43" s="12" t="s">
        <v>59</v>
      </c>
      <c r="C43" s="4">
        <f>C44+C45</f>
        <v>15000</v>
      </c>
    </row>
    <row r="44" spans="1:3" ht="129.75" customHeight="1" x14ac:dyDescent="0.3">
      <c r="A44" s="8" t="s">
        <v>60</v>
      </c>
      <c r="B44" s="11" t="s">
        <v>73</v>
      </c>
      <c r="C44" s="4">
        <v>10000</v>
      </c>
    </row>
    <row r="45" spans="1:3" ht="69" customHeight="1" x14ac:dyDescent="0.3">
      <c r="A45" s="7" t="s">
        <v>61</v>
      </c>
      <c r="B45" s="11" t="s">
        <v>62</v>
      </c>
      <c r="C45" s="4">
        <v>5000</v>
      </c>
    </row>
    <row r="46" spans="1:3" x14ac:dyDescent="0.3">
      <c r="A46" s="7" t="s">
        <v>63</v>
      </c>
      <c r="B46" s="11" t="s">
        <v>64</v>
      </c>
      <c r="C46" s="4">
        <v>12054</v>
      </c>
    </row>
    <row r="47" spans="1:3" ht="37.5" x14ac:dyDescent="0.3">
      <c r="A47" s="7" t="s">
        <v>65</v>
      </c>
      <c r="B47" s="11" t="s">
        <v>66</v>
      </c>
      <c r="C47" s="4">
        <v>464202</v>
      </c>
    </row>
    <row r="48" spans="1:3" s="16" customFormat="1" x14ac:dyDescent="0.3">
      <c r="A48" s="2" t="s">
        <v>67</v>
      </c>
      <c r="B48" s="10" t="s">
        <v>68</v>
      </c>
      <c r="C48" s="3">
        <f>C49+C102</f>
        <v>7450600</v>
      </c>
    </row>
    <row r="49" spans="1:3" ht="56.25" x14ac:dyDescent="0.3">
      <c r="A49" s="9" t="s">
        <v>115</v>
      </c>
      <c r="B49" s="12" t="s">
        <v>116</v>
      </c>
      <c r="C49" s="4">
        <f>C50+C52+C79+C96</f>
        <v>7321189</v>
      </c>
    </row>
    <row r="50" spans="1:3" ht="37.5" x14ac:dyDescent="0.3">
      <c r="A50" s="9" t="s">
        <v>188</v>
      </c>
      <c r="B50" s="12" t="s">
        <v>177</v>
      </c>
      <c r="C50" s="4">
        <f>C51</f>
        <v>287853.3</v>
      </c>
    </row>
    <row r="51" spans="1:3" ht="81.599999999999994" customHeight="1" x14ac:dyDescent="0.3">
      <c r="A51" s="9" t="s">
        <v>189</v>
      </c>
      <c r="B51" s="12" t="s">
        <v>178</v>
      </c>
      <c r="C51" s="4">
        <v>287853.3</v>
      </c>
    </row>
    <row r="52" spans="1:3" ht="49.5" customHeight="1" x14ac:dyDescent="0.3">
      <c r="A52" s="9" t="s">
        <v>121</v>
      </c>
      <c r="B52" s="12" t="s">
        <v>122</v>
      </c>
      <c r="C52" s="4">
        <f>SUM(C53:C78)</f>
        <v>3262305.8</v>
      </c>
    </row>
    <row r="53" spans="1:3" ht="64.5" customHeight="1" x14ac:dyDescent="0.3">
      <c r="A53" s="9" t="s">
        <v>124</v>
      </c>
      <c r="B53" s="12" t="s">
        <v>125</v>
      </c>
      <c r="C53" s="4">
        <f>4258+27347.7+3571.3+25754.3+10469.5+136872.7</f>
        <v>208273.5</v>
      </c>
    </row>
    <row r="54" spans="1:3" ht="93.75" x14ac:dyDescent="0.3">
      <c r="A54" s="9" t="s">
        <v>123</v>
      </c>
      <c r="B54" s="12" t="s">
        <v>126</v>
      </c>
      <c r="C54" s="4">
        <f>33742.9+52655.3+10000-1.6</f>
        <v>96396.6</v>
      </c>
    </row>
    <row r="55" spans="1:3" ht="93.75" x14ac:dyDescent="0.3">
      <c r="A55" s="9" t="s">
        <v>162</v>
      </c>
      <c r="B55" s="12" t="s">
        <v>163</v>
      </c>
      <c r="C55" s="4">
        <f>42+42.3</f>
        <v>84.3</v>
      </c>
    </row>
    <row r="56" spans="1:3" ht="89.25" customHeight="1" x14ac:dyDescent="0.3">
      <c r="A56" s="9" t="s">
        <v>128</v>
      </c>
      <c r="B56" s="12" t="s">
        <v>127</v>
      </c>
      <c r="C56" s="4">
        <f>521.7+5893.4</f>
        <v>6415.0999999999995</v>
      </c>
    </row>
    <row r="57" spans="1:3" ht="89.25" customHeight="1" x14ac:dyDescent="0.3">
      <c r="A57" s="9" t="s">
        <v>181</v>
      </c>
      <c r="B57" s="12" t="s">
        <v>190</v>
      </c>
      <c r="C57" s="4">
        <v>1550.6</v>
      </c>
    </row>
    <row r="58" spans="1:3" ht="102.75" customHeight="1" x14ac:dyDescent="0.3">
      <c r="A58" s="9" t="s">
        <v>145</v>
      </c>
      <c r="B58" s="12" t="s">
        <v>146</v>
      </c>
      <c r="C58" s="4">
        <v>8806.7000000000007</v>
      </c>
    </row>
    <row r="59" spans="1:3" ht="112.5" x14ac:dyDescent="0.3">
      <c r="A59" s="9" t="s">
        <v>131</v>
      </c>
      <c r="B59" s="12" t="s">
        <v>132</v>
      </c>
      <c r="C59" s="4">
        <v>13219.7</v>
      </c>
    </row>
    <row r="60" spans="1:3" ht="102.75" customHeight="1" x14ac:dyDescent="0.3">
      <c r="A60" s="9" t="s">
        <v>164</v>
      </c>
      <c r="B60" s="12" t="s">
        <v>165</v>
      </c>
      <c r="C60" s="4">
        <v>181662.2</v>
      </c>
    </row>
    <row r="61" spans="1:3" ht="141" customHeight="1" x14ac:dyDescent="0.3">
      <c r="A61" s="9" t="s">
        <v>180</v>
      </c>
      <c r="B61" s="12" t="s">
        <v>179</v>
      </c>
      <c r="C61" s="4">
        <v>1118.0999999999999</v>
      </c>
    </row>
    <row r="62" spans="1:3" ht="101.25" customHeight="1" x14ac:dyDescent="0.3">
      <c r="A62" s="9" t="s">
        <v>129</v>
      </c>
      <c r="B62" s="12" t="s">
        <v>130</v>
      </c>
      <c r="C62" s="4">
        <v>8741.2000000000007</v>
      </c>
    </row>
    <row r="63" spans="1:3" ht="163.15" customHeight="1" x14ac:dyDescent="0.3">
      <c r="A63" s="9" t="s">
        <v>187</v>
      </c>
      <c r="B63" s="12" t="s">
        <v>186</v>
      </c>
      <c r="C63" s="4">
        <f>521.6+3303.1</f>
        <v>3824.7</v>
      </c>
    </row>
    <row r="64" spans="1:3" ht="91.5" customHeight="1" x14ac:dyDescent="0.3">
      <c r="A64" s="9" t="s">
        <v>156</v>
      </c>
      <c r="B64" s="12" t="s">
        <v>157</v>
      </c>
      <c r="C64" s="4">
        <v>44649.9</v>
      </c>
    </row>
    <row r="65" spans="1:3" ht="131.25" x14ac:dyDescent="0.3">
      <c r="A65" s="9" t="s">
        <v>158</v>
      </c>
      <c r="B65" s="12" t="s">
        <v>159</v>
      </c>
      <c r="C65" s="4">
        <v>97771.1</v>
      </c>
    </row>
    <row r="66" spans="1:3" ht="93.75" x14ac:dyDescent="0.3">
      <c r="A66" s="9" t="s">
        <v>166</v>
      </c>
      <c r="B66" s="12" t="s">
        <v>169</v>
      </c>
      <c r="C66" s="4">
        <v>9995.2999999999993</v>
      </c>
    </row>
    <row r="67" spans="1:3" ht="84" customHeight="1" x14ac:dyDescent="0.3">
      <c r="A67" s="9" t="s">
        <v>167</v>
      </c>
      <c r="B67" s="12" t="s">
        <v>168</v>
      </c>
      <c r="C67" s="4">
        <v>3434.4</v>
      </c>
    </row>
    <row r="68" spans="1:3" ht="49.5" customHeight="1" x14ac:dyDescent="0.3">
      <c r="A68" s="9" t="s">
        <v>147</v>
      </c>
      <c r="B68" s="12" t="s">
        <v>148</v>
      </c>
      <c r="C68" s="4">
        <v>1712.5</v>
      </c>
    </row>
    <row r="69" spans="1:3" ht="106.5" customHeight="1" x14ac:dyDescent="0.3">
      <c r="A69" s="9" t="s">
        <v>170</v>
      </c>
      <c r="B69" s="12" t="s">
        <v>153</v>
      </c>
      <c r="C69" s="4">
        <v>268395.8</v>
      </c>
    </row>
    <row r="70" spans="1:3" ht="121.5" customHeight="1" x14ac:dyDescent="0.3">
      <c r="A70" s="9" t="s">
        <v>151</v>
      </c>
      <c r="B70" s="12" t="s">
        <v>152</v>
      </c>
      <c r="C70" s="4">
        <v>42241.7</v>
      </c>
    </row>
    <row r="71" spans="1:3" ht="87" customHeight="1" x14ac:dyDescent="0.3">
      <c r="A71" s="9" t="s">
        <v>135</v>
      </c>
      <c r="B71" s="12" t="s">
        <v>136</v>
      </c>
      <c r="C71" s="4">
        <v>68843.5</v>
      </c>
    </row>
    <row r="72" spans="1:3" ht="62.25" customHeight="1" x14ac:dyDescent="0.3">
      <c r="A72" s="9" t="s">
        <v>137</v>
      </c>
      <c r="B72" s="12" t="s">
        <v>138</v>
      </c>
      <c r="C72" s="4">
        <v>210699.1</v>
      </c>
    </row>
    <row r="73" spans="1:3" ht="83.25" customHeight="1" x14ac:dyDescent="0.3">
      <c r="A73" s="9" t="s">
        <v>133</v>
      </c>
      <c r="B73" s="12" t="s">
        <v>134</v>
      </c>
      <c r="C73" s="4">
        <v>404867.5</v>
      </c>
    </row>
    <row r="74" spans="1:3" ht="80.25" customHeight="1" x14ac:dyDescent="0.3">
      <c r="A74" s="9" t="s">
        <v>139</v>
      </c>
      <c r="B74" s="12" t="s">
        <v>140</v>
      </c>
      <c r="C74" s="4">
        <v>875377.3</v>
      </c>
    </row>
    <row r="75" spans="1:3" ht="97.5" customHeight="1" x14ac:dyDescent="0.3">
      <c r="A75" s="9" t="s">
        <v>141</v>
      </c>
      <c r="B75" s="12" t="s">
        <v>171</v>
      </c>
      <c r="C75" s="4">
        <v>30000</v>
      </c>
    </row>
    <row r="76" spans="1:3" ht="97.5" customHeight="1" x14ac:dyDescent="0.3">
      <c r="A76" s="9" t="s">
        <v>185</v>
      </c>
      <c r="B76" s="12" t="s">
        <v>184</v>
      </c>
      <c r="C76" s="4">
        <f>308743.6</f>
        <v>308743.59999999998</v>
      </c>
    </row>
    <row r="77" spans="1:3" ht="106.5" customHeight="1" x14ac:dyDescent="0.3">
      <c r="A77" s="9" t="s">
        <v>149</v>
      </c>
      <c r="B77" s="12" t="s">
        <v>150</v>
      </c>
      <c r="C77" s="4">
        <v>6305</v>
      </c>
    </row>
    <row r="78" spans="1:3" ht="44.25" customHeight="1" x14ac:dyDescent="0.3">
      <c r="A78" s="9" t="s">
        <v>143</v>
      </c>
      <c r="B78" s="12" t="s">
        <v>144</v>
      </c>
      <c r="C78" s="4">
        <v>359176.4</v>
      </c>
    </row>
    <row r="79" spans="1:3" s="17" customFormat="1" ht="46.5" customHeight="1" x14ac:dyDescent="0.25">
      <c r="A79" s="18" t="s">
        <v>117</v>
      </c>
      <c r="B79" s="19" t="s">
        <v>104</v>
      </c>
      <c r="C79" s="20">
        <f>SUM(C80:C95)</f>
        <v>3525726.7</v>
      </c>
    </row>
    <row r="80" spans="1:3" s="21" customFormat="1" ht="87" customHeight="1" x14ac:dyDescent="0.25">
      <c r="A80" s="18" t="s">
        <v>82</v>
      </c>
      <c r="B80" s="19" t="s">
        <v>83</v>
      </c>
      <c r="C80" s="20">
        <v>62127.199999999997</v>
      </c>
    </row>
    <row r="81" spans="1:3" s="22" customFormat="1" ht="65.25" customHeight="1" x14ac:dyDescent="0.25">
      <c r="A81" s="18" t="s">
        <v>86</v>
      </c>
      <c r="B81" s="19" t="s">
        <v>87</v>
      </c>
      <c r="C81" s="20">
        <v>21102.1</v>
      </c>
    </row>
    <row r="82" spans="1:3" s="21" customFormat="1" ht="66" customHeight="1" x14ac:dyDescent="0.25">
      <c r="A82" s="18" t="s">
        <v>84</v>
      </c>
      <c r="B82" s="19" t="s">
        <v>85</v>
      </c>
      <c r="C82" s="20">
        <v>368882.4</v>
      </c>
    </row>
    <row r="83" spans="1:3" s="22" customFormat="1" ht="144.75" customHeight="1" x14ac:dyDescent="0.25">
      <c r="A83" s="18" t="s">
        <v>94</v>
      </c>
      <c r="B83" s="19" t="s">
        <v>95</v>
      </c>
      <c r="C83" s="20">
        <v>15235.6</v>
      </c>
    </row>
    <row r="84" spans="1:3" s="21" customFormat="1" ht="122.25" customHeight="1" x14ac:dyDescent="0.25">
      <c r="A84" s="18" t="s">
        <v>100</v>
      </c>
      <c r="B84" s="19" t="s">
        <v>101</v>
      </c>
      <c r="C84" s="20">
        <v>80672.7</v>
      </c>
    </row>
    <row r="85" spans="1:3" s="21" customFormat="1" ht="122.25" customHeight="1" x14ac:dyDescent="0.25">
      <c r="A85" s="18" t="s">
        <v>76</v>
      </c>
      <c r="B85" s="19" t="s">
        <v>77</v>
      </c>
      <c r="C85" s="20">
        <f>105602+280.4</f>
        <v>105882.4</v>
      </c>
    </row>
    <row r="86" spans="1:3" s="21" customFormat="1" ht="93.75" x14ac:dyDescent="0.25">
      <c r="A86" s="18" t="s">
        <v>78</v>
      </c>
      <c r="B86" s="19" t="s">
        <v>79</v>
      </c>
      <c r="C86" s="20">
        <v>30.2</v>
      </c>
    </row>
    <row r="87" spans="1:3" s="21" customFormat="1" ht="56.25" x14ac:dyDescent="0.25">
      <c r="A87" s="18" t="s">
        <v>74</v>
      </c>
      <c r="B87" s="19" t="s">
        <v>75</v>
      </c>
      <c r="C87" s="20">
        <v>1599201</v>
      </c>
    </row>
    <row r="88" spans="1:3" s="22" customFormat="1" ht="75" x14ac:dyDescent="0.25">
      <c r="A88" s="18" t="s">
        <v>88</v>
      </c>
      <c r="B88" s="19" t="s">
        <v>89</v>
      </c>
      <c r="C88" s="20">
        <v>9350.7999999999993</v>
      </c>
    </row>
    <row r="89" spans="1:3" s="22" customFormat="1" ht="131.25" x14ac:dyDescent="0.25">
      <c r="A89" s="18" t="s">
        <v>92</v>
      </c>
      <c r="B89" s="19" t="s">
        <v>93</v>
      </c>
      <c r="C89" s="20">
        <v>7726.6</v>
      </c>
    </row>
    <row r="90" spans="1:3" s="21" customFormat="1" ht="116.25" customHeight="1" x14ac:dyDescent="0.25">
      <c r="A90" s="18" t="s">
        <v>80</v>
      </c>
      <c r="B90" s="19" t="s">
        <v>81</v>
      </c>
      <c r="C90" s="20">
        <v>815</v>
      </c>
    </row>
    <row r="91" spans="1:3" s="22" customFormat="1" ht="90" customHeight="1" x14ac:dyDescent="0.25">
      <c r="A91" s="18" t="s">
        <v>90</v>
      </c>
      <c r="B91" s="19" t="s">
        <v>91</v>
      </c>
      <c r="C91" s="20">
        <v>304598.09999999998</v>
      </c>
    </row>
    <row r="92" spans="1:3" s="22" customFormat="1" ht="163.5" customHeight="1" x14ac:dyDescent="0.25">
      <c r="A92" s="18" t="s">
        <v>98</v>
      </c>
      <c r="B92" s="19" t="s">
        <v>99</v>
      </c>
      <c r="C92" s="20">
        <v>462270.1</v>
      </c>
    </row>
    <row r="93" spans="1:3" s="22" customFormat="1" ht="163.5" customHeight="1" x14ac:dyDescent="0.25">
      <c r="A93" s="18" t="s">
        <v>154</v>
      </c>
      <c r="B93" s="19" t="s">
        <v>155</v>
      </c>
      <c r="C93" s="20">
        <v>352565.6</v>
      </c>
    </row>
    <row r="94" spans="1:3" s="22" customFormat="1" ht="83.25" customHeight="1" x14ac:dyDescent="0.25">
      <c r="A94" s="18" t="s">
        <v>96</v>
      </c>
      <c r="B94" s="19" t="s">
        <v>97</v>
      </c>
      <c r="C94" s="20">
        <v>9672.7999999999993</v>
      </c>
    </row>
    <row r="95" spans="1:3" s="21" customFormat="1" ht="45" customHeight="1" x14ac:dyDescent="0.25">
      <c r="A95" s="18" t="s">
        <v>102</v>
      </c>
      <c r="B95" s="19" t="s">
        <v>103</v>
      </c>
      <c r="C95" s="20">
        <v>125594.1</v>
      </c>
    </row>
    <row r="96" spans="1:3" s="17" customFormat="1" ht="20.45" customHeight="1" x14ac:dyDescent="0.25">
      <c r="A96" s="18" t="s">
        <v>118</v>
      </c>
      <c r="B96" s="19" t="s">
        <v>105</v>
      </c>
      <c r="C96" s="20">
        <f>SUM(C97:C101)</f>
        <v>245303.2</v>
      </c>
    </row>
    <row r="97" spans="1:3" s="17" customFormat="1" ht="84.75" customHeight="1" x14ac:dyDescent="0.25">
      <c r="A97" s="18" t="s">
        <v>160</v>
      </c>
      <c r="B97" s="19" t="s">
        <v>161</v>
      </c>
      <c r="C97" s="20">
        <v>78000</v>
      </c>
    </row>
    <row r="98" spans="1:3" s="17" customFormat="1" ht="98.25" customHeight="1" x14ac:dyDescent="0.25">
      <c r="A98" s="18" t="s">
        <v>172</v>
      </c>
      <c r="B98" s="19" t="s">
        <v>173</v>
      </c>
      <c r="C98" s="20">
        <f>360.6+2356</f>
        <v>2716.6</v>
      </c>
    </row>
    <row r="99" spans="1:3" s="17" customFormat="1" ht="84.75" customHeight="1" x14ac:dyDescent="0.25">
      <c r="A99" s="18" t="s">
        <v>142</v>
      </c>
      <c r="B99" s="19" t="s">
        <v>174</v>
      </c>
      <c r="C99" s="20">
        <f>268.2+1598.1</f>
        <v>1866.3</v>
      </c>
    </row>
    <row r="100" spans="1:3" s="17" customFormat="1" ht="153" customHeight="1" x14ac:dyDescent="0.25">
      <c r="A100" s="18" t="s">
        <v>182</v>
      </c>
      <c r="B100" s="19" t="s">
        <v>183</v>
      </c>
      <c r="C100" s="20">
        <v>35000</v>
      </c>
    </row>
    <row r="101" spans="1:3" s="21" customFormat="1" ht="87" customHeight="1" x14ac:dyDescent="0.25">
      <c r="A101" s="18" t="s">
        <v>106</v>
      </c>
      <c r="B101" s="19" t="s">
        <v>114</v>
      </c>
      <c r="C101" s="20">
        <v>127720.3</v>
      </c>
    </row>
    <row r="102" spans="1:3" ht="70.5" customHeight="1" x14ac:dyDescent="0.3">
      <c r="A102" s="18" t="s">
        <v>107</v>
      </c>
      <c r="B102" s="19" t="s">
        <v>110</v>
      </c>
      <c r="C102" s="20">
        <f>C103</f>
        <v>129411</v>
      </c>
    </row>
    <row r="103" spans="1:3" ht="69" customHeight="1" x14ac:dyDescent="0.3">
      <c r="A103" s="18" t="s">
        <v>108</v>
      </c>
      <c r="B103" s="19" t="s">
        <v>109</v>
      </c>
      <c r="C103" s="20">
        <f>C104+C105</f>
        <v>129411</v>
      </c>
    </row>
    <row r="104" spans="1:3" ht="180" customHeight="1" x14ac:dyDescent="0.3">
      <c r="A104" s="18" t="s">
        <v>111</v>
      </c>
      <c r="B104" s="19" t="s">
        <v>191</v>
      </c>
      <c r="C104" s="20">
        <v>39531</v>
      </c>
    </row>
    <row r="105" spans="1:3" ht="131.25" x14ac:dyDescent="0.3">
      <c r="A105" s="18" t="s">
        <v>112</v>
      </c>
      <c r="B105" s="19" t="s">
        <v>113</v>
      </c>
      <c r="C105" s="20">
        <v>89880</v>
      </c>
    </row>
  </sheetData>
  <mergeCells count="3">
    <mergeCell ref="A9:C9"/>
    <mergeCell ref="A10:C10"/>
    <mergeCell ref="A11:C11"/>
  </mergeCells>
  <pageMargins left="0.78740157480314965" right="0.39370078740157483" top="0.78740157480314965" bottom="0.78740157480314965" header="0.39370078740157483" footer="0.31496062992125984"/>
  <pageSetup paperSize="9" scale="79" fitToHeight="0" orientation="portrait" r:id="rId1"/>
  <headerFooter alignWithMargins="0">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2017-05-22T07:27:46Z</cp:lastPrinted>
  <dcterms:created xsi:type="dcterms:W3CDTF">2016-10-28T11:13:09Z</dcterms:created>
  <dcterms:modified xsi:type="dcterms:W3CDTF">2017-06-05T09:21:52Z</dcterms:modified>
</cp:coreProperties>
</file>