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48" windowWidth="22848" windowHeight="7512"/>
  </bookViews>
  <sheets>
    <sheet name="2016" sheetId="1" r:id="rId1"/>
  </sheets>
  <calcPr calcId="145621"/>
</workbook>
</file>

<file path=xl/calcChain.xml><?xml version="1.0" encoding="utf-8"?>
<calcChain xmlns="http://schemas.openxmlformats.org/spreadsheetml/2006/main">
  <c r="F8" i="1" l="1"/>
  <c r="G8" i="1"/>
  <c r="H8" i="1" s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F19" i="1"/>
  <c r="G19" i="1"/>
  <c r="H19" i="1"/>
  <c r="I19" i="1"/>
  <c r="J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J36" i="1"/>
  <c r="H37" i="1"/>
  <c r="I37" i="1"/>
  <c r="J37" i="1"/>
  <c r="H38" i="1"/>
  <c r="I38" i="1"/>
  <c r="J38" i="1"/>
  <c r="H39" i="1"/>
  <c r="I39" i="1"/>
  <c r="J39" i="1"/>
  <c r="H40" i="1"/>
  <c r="I40" i="1"/>
  <c r="J40" i="1"/>
  <c r="H41" i="1"/>
  <c r="I41" i="1"/>
  <c r="J41" i="1"/>
  <c r="F42" i="1"/>
  <c r="G42" i="1"/>
  <c r="H42" i="1" s="1"/>
  <c r="H43" i="1"/>
  <c r="I43" i="1"/>
  <c r="H44" i="1"/>
  <c r="I44" i="1"/>
  <c r="F45" i="1"/>
  <c r="G45" i="1"/>
  <c r="F47" i="1"/>
  <c r="G47" i="1"/>
  <c r="I42" i="1" l="1"/>
  <c r="J42" i="1"/>
</calcChain>
</file>

<file path=xl/sharedStrings.xml><?xml version="1.0" encoding="utf-8"?>
<sst xmlns="http://schemas.openxmlformats.org/spreadsheetml/2006/main" count="86" uniqueCount="83">
  <si>
    <t>Прочие бюджетные кредиты (ссуды), предоставленные внутри страны</t>
  </si>
  <si>
    <t>Бюджетные кредиты, предоставленные внутри страны в валюте Российской Федерации</t>
  </si>
  <si>
    <t xml:space="preserve">Исполнение государственных и муниципальных гарантий </t>
  </si>
  <si>
    <t>Акции и иные формы участия в капитале, находящегося в государственной муниципальной собственности</t>
  </si>
  <si>
    <t>Курсовая разница</t>
  </si>
  <si>
    <t>Изменение остатков средств</t>
  </si>
  <si>
    <t>Бюджетные кредиты от других бюджетов бюджетной системы Российской Федерации</t>
  </si>
  <si>
    <t>Кредиты кредитных организаций в валюте Российской Федерации</t>
  </si>
  <si>
    <t>Государственные ценные бумаги</t>
  </si>
  <si>
    <t>ИСТОЧНИКИ ПОКРЫТИЯ ДЕФИЦИТА (всего)</t>
  </si>
  <si>
    <t>Дефицит (-), профицит (+)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</si>
  <si>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</si>
  <si>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</si>
  <si>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</si>
  <si>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</si>
  <si>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</si>
  <si>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</si>
  <si>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</si>
  <si>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</si>
  <si>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</si>
  <si>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</si>
  <si>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</si>
  <si>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</si>
  <si>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</si>
  <si>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</si>
  <si>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</si>
  <si>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</si>
  <si>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</si>
  <si>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</si>
  <si>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</si>
  <si>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</si>
  <si>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</si>
  <si>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Связь и информатика</t>
  </si>
  <si>
    <t>0410</t>
  </si>
  <si>
    <t>Транспорт, дорожное хозяйство</t>
  </si>
  <si>
    <t>0408-0409</t>
  </si>
  <si>
    <t>Лесное хозяйство</t>
  </si>
  <si>
    <t>0407</t>
  </si>
  <si>
    <t>Сельское хозяйство и рыболовство</t>
  </si>
  <si>
    <t>0405</t>
  </si>
  <si>
    <r>
      <t>Национальная экономика</t>
    </r>
    <r>
      <rPr>
        <sz val="10"/>
        <color indexed="8"/>
        <rFont val="Arial Cyr"/>
        <charset val="204"/>
      </rPr>
      <t>, в том числе:</t>
    </r>
  </si>
  <si>
    <t>0400</t>
  </si>
  <si>
    <t>Обеспечение пожарной безопасности</t>
  </si>
  <si>
    <t>0310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</si>
  <si>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</si>
  <si>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</si>
  <si>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r>
      <t>Национальная безопасность и правоохранительная деятельность</t>
    </r>
    <r>
      <rPr>
        <sz val="10"/>
        <color indexed="8"/>
        <rFont val="Arial Cyr"/>
        <charset val="204"/>
      </rPr>
      <t>, в том числе:</t>
    </r>
  </si>
  <si>
    <t>0300</t>
  </si>
  <si>
    <t xml:space="preserve">Национальная оборона </t>
  </si>
  <si>
    <t>0200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</si>
  <si>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</si>
  <si>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</si>
  <si>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</si>
  <si>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</si>
  <si>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</si>
  <si>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</si>
  <si>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высших должностных лиц, функционирование законодательных и исполнительных органов власти</t>
  </si>
  <si>
    <t>0102-0104</t>
  </si>
  <si>
    <r>
      <t xml:space="preserve">Общегосударственные вопросы, </t>
    </r>
    <r>
      <rPr>
        <sz val="10"/>
        <color indexed="8"/>
        <rFont val="Arial Cyr"/>
        <charset val="204"/>
      </rPr>
      <t>в том числе:</t>
    </r>
  </si>
  <si>
    <t>0100</t>
  </si>
  <si>
    <t>РАСХОДЫ (всего), в том числе:</t>
  </si>
  <si>
    <r>
      <t xml:space="preserve"> - </t>
    </r>
    <r>
      <rPr>
        <sz val="10"/>
        <color indexed="8"/>
        <rFont val="Arial Cyr"/>
        <charset val="204"/>
      </rPr>
      <t xml:space="preserve">возврат межбюджетных трансфертов, имеющих целевое назначение, прошлых лет </t>
    </r>
  </si>
  <si>
    <t xml:space="preserve"> - доходы от возврата межбюджетных трансфертов, имеющих целевое назначение, прошлых лет</t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</si>
  <si>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</si>
  <si>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</si>
  <si>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>- акцизы</t>
  </si>
  <si>
    <t>- налоги на имущество</t>
  </si>
  <si>
    <t xml:space="preserve"> - налог на доходы физических лиц</t>
  </si>
  <si>
    <t xml:space="preserve"> - налог на прибыль организаций</t>
  </si>
  <si>
    <t>Налоговые и неналоговые доходы, в том числе:</t>
  </si>
  <si>
    <t>ДОХОДЫ (всего), в том числе:</t>
  </si>
  <si>
    <t>% исполнения плана года</t>
  </si>
  <si>
    <t>Исполнено</t>
  </si>
  <si>
    <t>Назначено на год</t>
  </si>
  <si>
    <t>Темп роста</t>
  </si>
  <si>
    <t>на 01.01.2017.</t>
  </si>
  <si>
    <t>на 01.01.2016.</t>
  </si>
  <si>
    <t>Наименование раздела, подраздела</t>
  </si>
  <si>
    <t>Раздел, подраздел</t>
  </si>
  <si>
    <t>тыс.руб.</t>
  </si>
  <si>
    <t>Справка об исполнении областного бюджета Ленинградской области на 01.01.2017.</t>
  </si>
  <si>
    <t>Приложение 2</t>
  </si>
  <si>
    <t>(по данным годового отчета)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</si>
</sst>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2" x14ac:knownFonts="1">
    <font>
      <sz val="8"/>
      <name val="Helv"/>
      <charset val="204"/>
    </font>
    <font>
      <sz val="8"/>
      <name val="Helv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name val="Arial Cyr"/>
      <charset val="204"/>
    </font>
    <font>
      <b/>
      <sz val="10"/>
      <color indexed="8"/>
      <name val="Arial Cyr"/>
      <charset val="204"/>
    </font>
    <font>
      <sz val="10"/>
      <color indexed="8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i/>
      <sz val="10"/>
      <color indexed="8"/>
      <name val="Arial CYR"/>
      <family val="2"/>
      <charset val="204"/>
    </font>
    <font>
      <sz val="10"/>
      <name val="Arial"/>
      <family val="2"/>
      <charset val="204"/>
    </font>
    <font>
      <b/>
      <sz val="10"/>
      <color theme="1"/>
      <name val="Arial Cyr"/>
      <charset val="204"/>
    </font>
    <font>
      <sz val="10"/>
      <color theme="1"/>
      <name val="Arial"/>
      <family val="2"/>
      <charset val="204"/>
    </font>
    <font>
      <b/>
      <sz val="12"/>
      <color indexed="8"/>
      <name val="Arial Cyr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5" fillId="0" borderId="0"/>
    <xf numFmtId="0" fontId="15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/>
    <xf numFmtId="164" fontId="4" fillId="0" borderId="1" xfId="0" applyNumberFormat="1" applyFont="1" applyBorder="1" applyAlignment="1">
      <alignment horizontal="center" vertical="center" shrinkToFit="1"/>
    </xf>
    <xf numFmtId="164" fontId="5" fillId="0" borderId="1" xfId="0" applyNumberFormat="1" applyFont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left" vertical="top" wrapText="1" shrinkToFit="1"/>
    </xf>
    <xf numFmtId="0" fontId="4" fillId="0" borderId="1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164" fontId="6" fillId="0" borderId="1" xfId="0" applyNumberFormat="1" applyFont="1" applyBorder="1" applyAlignment="1">
      <alignment horizontal="center" vertical="center" shrinkToFit="1"/>
    </xf>
    <xf numFmtId="164" fontId="7" fillId="0" borderId="1" xfId="0" applyNumberFormat="1" applyFont="1" applyBorder="1" applyAlignment="1">
      <alignment horizontal="center" vertical="center" shrinkToFit="1"/>
    </xf>
    <xf numFmtId="164" fontId="8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top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0" fontId="9" fillId="0" borderId="0" xfId="0" applyFont="1"/>
    <xf numFmtId="0" fontId="9" fillId="0" borderId="1" xfId="0" applyFont="1" applyBorder="1"/>
    <xf numFmtId="164" fontId="10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top" wrapText="1" shrinkToFit="1"/>
    </xf>
    <xf numFmtId="49" fontId="10" fillId="0" borderId="1" xfId="0" applyNumberFormat="1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left" vertical="top" wrapText="1" shrinkToFit="1"/>
    </xf>
    <xf numFmtId="49" fontId="8" fillId="0" borderId="1" xfId="0" applyNumberFormat="1" applyFont="1" applyBorder="1" applyAlignment="1">
      <alignment horizontal="center" vertical="center" wrapText="1" shrinkToFit="1"/>
    </xf>
    <xf numFmtId="165" fontId="11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 shrinkToFit="1"/>
    </xf>
    <xf numFmtId="0" fontId="11" fillId="0" borderId="0" xfId="0" applyFont="1"/>
    <xf numFmtId="164" fontId="12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left" vertical="top" wrapText="1" shrinkToFit="1"/>
    </xf>
    <xf numFmtId="49" fontId="12" fillId="0" borderId="1" xfId="0" applyNumberFormat="1" applyFont="1" applyBorder="1" applyAlignment="1">
      <alignment horizontal="center" vertical="center" wrapText="1" shrinkToFit="1"/>
    </xf>
    <xf numFmtId="164" fontId="2" fillId="0" borderId="0" xfId="0" applyNumberFormat="1" applyFont="1"/>
    <xf numFmtId="164" fontId="11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 shrinkToFit="1"/>
    </xf>
    <xf numFmtId="164" fontId="14" fillId="0" borderId="1" xfId="0" applyNumberFormat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164" fontId="8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164" fontId="9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 shrinkToFit="1"/>
    </xf>
    <xf numFmtId="164" fontId="17" fillId="0" borderId="1" xfId="2" applyNumberFormat="1" applyFont="1" applyBorder="1" applyAlignment="1">
      <alignment horizontal="center" vertical="center"/>
    </xf>
    <xf numFmtId="164" fontId="1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top" wrapText="1" shrinkToFit="1"/>
    </xf>
    <xf numFmtId="0" fontId="5" fillId="0" borderId="0" xfId="0" applyFont="1"/>
    <xf numFmtId="165" fontId="18" fillId="0" borderId="1" xfId="0" applyNumberFormat="1" applyFont="1" applyBorder="1" applyAlignment="1">
      <alignment horizontal="center"/>
    </xf>
    <xf numFmtId="164" fontId="19" fillId="0" borderId="1" xfId="2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right" vertical="center" shrinkToFi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top" shrinkToFit="1"/>
    </xf>
    <xf numFmtId="0" fontId="12" fillId="0" borderId="0" xfId="0" applyFont="1" applyBorder="1" applyAlignment="1">
      <alignment horizontal="center" vertical="top" shrinkToFit="1"/>
    </xf>
    <xf numFmtId="0" fontId="4" fillId="0" borderId="4" xfId="0" applyNumberFormat="1" applyFont="1" applyBorder="1" applyAlignment="1">
      <alignment horizontal="center" vertical="center" wrapText="1" shrinkToFit="1"/>
    </xf>
    <xf numFmtId="0" fontId="4" fillId="0" borderId="3" xfId="0" applyNumberFormat="1" applyFont="1" applyBorder="1" applyAlignment="1">
      <alignment horizontal="center" vertical="center" wrapText="1" shrinkToFit="1"/>
    </xf>
    <xf numFmtId="0" fontId="4" fillId="0" borderId="2" xfId="0" applyNumberFormat="1" applyFont="1" applyBorder="1" applyAlignment="1">
      <alignment horizontal="center" vertical="center" wrapText="1" shrinkToFit="1"/>
    </xf>
    <xf numFmtId="0" fontId="2" fillId="0" borderId="7" xfId="0" applyNumberFormat="1" applyFont="1" applyBorder="1" applyAlignment="1">
      <alignment horizontal="center" vertical="center" wrapText="1" shrinkToFit="1"/>
    </xf>
    <xf numFmtId="0" fontId="2" fillId="0" borderId="6" xfId="0" applyNumberFormat="1" applyFont="1" applyBorder="1" applyAlignment="1">
      <alignment horizontal="center" vertical="center" wrapText="1" shrinkToFit="1"/>
    </xf>
    <xf numFmtId="0" fontId="2" fillId="0" borderId="5" xfId="0" applyNumberFormat="1" applyFont="1" applyBorder="1" applyAlignment="1">
      <alignment horizontal="center" vertical="center" wrapText="1" shrinkToFit="1"/>
    </xf>
    <xf numFmtId="0" fontId="2" fillId="0" borderId="4" xfId="0" applyNumberFormat="1" applyFont="1" applyBorder="1" applyAlignment="1">
      <alignment horizontal="center" vertical="center" wrapText="1" shrinkToFit="1"/>
    </xf>
    <xf numFmtId="0" fontId="2" fillId="0" borderId="2" xfId="0" applyNumberFormat="1" applyFont="1" applyBorder="1" applyAlignment="1">
      <alignment horizontal="center" vertical="center" wrapText="1" shrinkToFit="1"/>
    </xf>
    <xf numFmtId="164" fontId="2" fillId="0" borderId="4" xfId="0" applyNumberFormat="1" applyFont="1" applyBorder="1" applyAlignment="1">
      <alignment horizontal="center" vertical="center" wrapText="1" shrinkToFit="1"/>
    </xf>
    <xf numFmtId="164" fontId="2" fillId="0" borderId="3" xfId="0" applyNumberFormat="1" applyFont="1" applyBorder="1" applyAlignment="1">
      <alignment horizontal="center" vertical="center" wrapText="1" shrinkToFit="1"/>
    </xf>
    <xf numFmtId="164" fontId="2" fillId="0" borderId="2" xfId="0" applyNumberFormat="1" applyFont="1" applyBorder="1" applyAlignment="1">
      <alignment horizontal="center" vertical="center" wrapText="1" shrinkToFit="1"/>
    </xf>
  </cellXfs>
  <cellStyles count="4">
    <cellStyle name="_Книга1" xfId="3"/>
    <cellStyle name="Обычный" xfId="0" builtinId="0"/>
    <cellStyle name="Обычный_на 01.03.09г" xfId="1"/>
    <cellStyle name="Обычный_на 01.09.2010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P58"/>
  <sheetViews>
    <sheetView tabSelected="1" topLeftCell="A35" zoomScale="86" zoomScaleNormal="86" workbookViewId="0">
      <selection activeCell="A8" sqref="A8:XFD8"/>
    </sheetView>
  </sheetViews>
  <sheetFormatPr defaultColWidth="9.28515625" defaultRowHeight="13.2" x14ac:dyDescent="0.25"/>
  <cols>
    <col min="1" max="1" width="12.85546875" style="2" customWidth="1"/>
    <col min="2" max="2" width="133" style="1" customWidth="1"/>
    <col min="3" max="3" width="22" style="2" customWidth="1"/>
    <col min="4" max="4" width="21" style="2" customWidth="1"/>
    <col min="5" max="5" width="17.28515625" style="2" customWidth="1"/>
    <col min="6" max="6" width="21" style="2" customWidth="1"/>
    <col min="7" max="7" width="20" style="2" customWidth="1"/>
    <col min="8" max="8" width="16.7109375" style="2" customWidth="1"/>
    <col min="9" max="9" width="10" style="1" bestFit="1" customWidth="1"/>
    <col min="10" max="10" width="15.85546875" style="1" hidden="1" customWidth="1"/>
    <col min="11" max="12" width="0" style="1" hidden="1" customWidth="1"/>
    <col min="13" max="13" width="2.7109375" style="1" hidden="1" customWidth="1"/>
    <col min="14" max="14" width="3.7109375" style="1" hidden="1" customWidth="1"/>
    <col min="15" max="15" width="3.42578125" style="1" hidden="1" customWidth="1"/>
    <col min="16" max="16" width="4.140625" style="1" hidden="1" customWidth="1"/>
    <col min="17" max="18" width="0" style="1" hidden="1" customWidth="1"/>
    <col min="19" max="19" width="9.28515625" style="1"/>
    <col min="20" max="20" width="22.140625" style="1" customWidth="1"/>
    <col min="21" max="16384" width="9.28515625" style="1"/>
  </cols>
  <sheetData>
    <row r="1" spans="1:9" ht="15.6" x14ac:dyDescent="0.25">
      <c r="H1" s="57" t="s">
        <v>81</v>
      </c>
      <c r="I1" s="57"/>
    </row>
    <row r="2" spans="1:9" ht="15.6" x14ac:dyDescent="0.25">
      <c r="A2" s="58" t="s">
        <v>80</v>
      </c>
      <c r="B2" s="58"/>
      <c r="C2" s="58"/>
      <c r="D2" s="58"/>
      <c r="E2" s="58"/>
      <c r="F2" s="58"/>
      <c r="G2" s="58"/>
      <c r="H2" s="58"/>
      <c r="I2" s="58"/>
    </row>
    <row r="3" spans="1:9" x14ac:dyDescent="0.25">
      <c r="A3" s="59" t="s">
        <v>82</v>
      </c>
      <c r="B3" s="59"/>
      <c r="C3" s="59"/>
      <c r="D3" s="59"/>
      <c r="E3" s="59"/>
      <c r="F3" s="59"/>
      <c r="G3" s="59"/>
      <c r="H3" s="59"/>
      <c r="I3" s="59"/>
    </row>
    <row r="4" spans="1:9" ht="10.5" customHeight="1" x14ac:dyDescent="0.25">
      <c r="A4" s="56"/>
      <c r="C4" s="55"/>
      <c r="D4" s="55"/>
      <c r="E4" s="1"/>
      <c r="H4" s="54"/>
      <c r="I4" s="1" t="s">
        <v>79</v>
      </c>
    </row>
    <row r="5" spans="1:9" s="2" customFormat="1" ht="12.75" customHeight="1" x14ac:dyDescent="0.2">
      <c r="A5" s="60" t="s">
        <v>78</v>
      </c>
      <c r="B5" s="60" t="s">
        <v>77</v>
      </c>
      <c r="C5" s="63" t="s">
        <v>76</v>
      </c>
      <c r="D5" s="64"/>
      <c r="E5" s="65"/>
      <c r="F5" s="63" t="s">
        <v>75</v>
      </c>
      <c r="G5" s="64"/>
      <c r="H5" s="65"/>
      <c r="I5" s="68" t="s">
        <v>74</v>
      </c>
    </row>
    <row r="6" spans="1:9" s="2" customFormat="1" ht="11.25" customHeight="1" x14ac:dyDescent="0.2">
      <c r="A6" s="61"/>
      <c r="B6" s="61"/>
      <c r="C6" s="66" t="s">
        <v>73</v>
      </c>
      <c r="D6" s="66" t="s">
        <v>72</v>
      </c>
      <c r="E6" s="68" t="s">
        <v>71</v>
      </c>
      <c r="F6" s="66" t="s">
        <v>73</v>
      </c>
      <c r="G6" s="66" t="s">
        <v>72</v>
      </c>
      <c r="H6" s="68" t="s">
        <v>71</v>
      </c>
      <c r="I6" s="69"/>
    </row>
    <row r="7" spans="1:9" s="2" customFormat="1" ht="21.75" customHeight="1" x14ac:dyDescent="0.2">
      <c r="A7" s="62"/>
      <c r="B7" s="62"/>
      <c r="C7" s="67"/>
      <c r="D7" s="67"/>
      <c r="E7" s="70"/>
      <c r="F7" s="67"/>
      <c r="G7" s="67"/>
      <c r="H7" s="70"/>
      <c r="I7" s="70"/>
    </row>
    <row r="8" spans="1:9" x14ac:dyDescent="0.25">
      <c r="A8" s="41"/>
      <c r="B8" s="15" t="s">
        <v>70</v>
      </c>
      <c r="C8" s="37">
        <v>91984224.900000006</v>
      </c>
      <c r="D8" s="37">
        <v>105569198.8</v>
      </c>
      <c r="E8" s="14">
        <v>114.76880836335665</v>
      </c>
      <c r="F8" s="37">
        <f>F9+F14</f>
        <v>99343639.840000004</v>
      </c>
      <c r="G8" s="37">
        <f>G9+G14</f>
        <v>109465368.19</v>
      </c>
      <c r="H8" s="14">
        <f t="shared" ref="H8:H15" si="0">G8/F8*100</f>
        <v>110.18860227620183</v>
      </c>
      <c r="I8" s="24">
        <f t="shared" ref="I8:I15" si="1">G8/D8*100</f>
        <v>103.69063082251979</v>
      </c>
    </row>
    <row r="9" spans="1:9" s="48" customFormat="1" ht="13.5" customHeight="1" x14ac:dyDescent="0.25">
      <c r="A9" s="53"/>
      <c r="B9" s="52" t="s">
        <v>69</v>
      </c>
      <c r="C9" s="51">
        <v>80381812.900000006</v>
      </c>
      <c r="D9" s="50">
        <v>93694903.799999997</v>
      </c>
      <c r="E9" s="7">
        <v>116.56231729503577</v>
      </c>
      <c r="F9" s="51">
        <v>90048182.900000006</v>
      </c>
      <c r="G9" s="50">
        <v>99885267.799999997</v>
      </c>
      <c r="H9" s="13">
        <f t="shared" si="0"/>
        <v>110.92424586837497</v>
      </c>
      <c r="I9" s="49">
        <f t="shared" si="1"/>
        <v>106.60693778309852</v>
      </c>
    </row>
    <row r="10" spans="1:9" x14ac:dyDescent="0.25">
      <c r="A10" s="41"/>
      <c r="B10" s="35" t="s">
        <v>68</v>
      </c>
      <c r="C10" s="46">
        <v>40651996.5</v>
      </c>
      <c r="D10" s="45">
        <v>51968138.700000003</v>
      </c>
      <c r="E10" s="8">
        <v>127.83662101318936</v>
      </c>
      <c r="F10" s="46">
        <v>42693557.200000003</v>
      </c>
      <c r="G10" s="45">
        <v>47996542.990000002</v>
      </c>
      <c r="H10" s="8">
        <f t="shared" si="0"/>
        <v>112.42104462075604</v>
      </c>
      <c r="I10" s="33">
        <f t="shared" si="1"/>
        <v>92.357633331978462</v>
      </c>
    </row>
    <row r="11" spans="1:9" x14ac:dyDescent="0.25">
      <c r="A11" s="41"/>
      <c r="B11" s="47" t="s">
        <v>67</v>
      </c>
      <c r="C11" s="46">
        <v>17145591.699999999</v>
      </c>
      <c r="D11" s="45">
        <v>18129630.600000001</v>
      </c>
      <c r="E11" s="8">
        <v>105.73931140562505</v>
      </c>
      <c r="F11" s="46">
        <v>20219694.300000001</v>
      </c>
      <c r="G11" s="45">
        <v>22632609.850000001</v>
      </c>
      <c r="H11" s="8">
        <f t="shared" si="0"/>
        <v>111.93349174423473</v>
      </c>
      <c r="I11" s="33">
        <f t="shared" si="1"/>
        <v>124.83767788407117</v>
      </c>
    </row>
    <row r="12" spans="1:9" x14ac:dyDescent="0.25">
      <c r="A12" s="41"/>
      <c r="B12" s="47" t="s">
        <v>66</v>
      </c>
      <c r="C12" s="46">
        <v>13644390</v>
      </c>
      <c r="D12" s="45">
        <v>14448180.199999999</v>
      </c>
      <c r="E12" s="8">
        <v>105.89099402758202</v>
      </c>
      <c r="F12" s="46">
        <v>15275327</v>
      </c>
      <c r="G12" s="45">
        <v>16395854.619999999</v>
      </c>
      <c r="H12" s="8">
        <f t="shared" si="0"/>
        <v>107.33553933084379</v>
      </c>
      <c r="I12" s="33">
        <f t="shared" si="1"/>
        <v>113.48041340182067</v>
      </c>
    </row>
    <row r="13" spans="1:9" x14ac:dyDescent="0.25">
      <c r="A13" s="41"/>
      <c r="B13" s="47" t="s">
        <v>65</v>
      </c>
      <c r="C13" s="46">
        <v>5774257.2000000002</v>
      </c>
      <c r="D13" s="45">
        <v>4862360.0999999996</v>
      </c>
      <c r="E13" s="8">
        <v>84.207542746796932</v>
      </c>
      <c r="F13" s="46">
        <v>6722977</v>
      </c>
      <c r="G13" s="45">
        <v>6631909.71</v>
      </c>
      <c r="H13" s="8">
        <f t="shared" si="0"/>
        <v>98.645432075700995</v>
      </c>
      <c r="I13" s="33">
        <f t="shared" si="1"/>
        <v>136.39281282355046</v>
      </c>
    </row>
    <row r="14" spans="1:9" x14ac:dyDescent="0.25">
      <c r="A14" s="41"/>
      <c r="B14" s="35" t="s">
        <v>64</v>
      </c>
      <c r="C14" s="46">
        <v>11602412</v>
      </c>
      <c r="D14" s="45">
        <v>11874295</v>
      </c>
      <c r="E14" s="8">
        <v>102.34333171412979</v>
      </c>
      <c r="F14" s="46">
        <v>9295456.9399999995</v>
      </c>
      <c r="G14" s="45">
        <v>9580100.3900000006</v>
      </c>
      <c r="H14" s="8">
        <f t="shared" si="0"/>
        <v>103.06217813537633</v>
      </c>
      <c r="I14" s="33">
        <f t="shared" si="1"/>
        <v>80.679319403804612</v>
      </c>
    </row>
    <row r="15" spans="1:9" ht="12.75" customHeight="1" x14ac:dyDescent="0.25">
      <c r="A15" s="41"/>
      <c r="B15" s="35" t="s">
        <v>63</v>
      </c>
      <c r="C15" s="46">
        <v>10754277.6</v>
      </c>
      <c r="D15" s="45">
        <v>10794210.039999999</v>
      </c>
      <c r="E15" s="8">
        <v>100.37131680513806</v>
      </c>
      <c r="F15" s="46">
        <v>8573524.2400000002</v>
      </c>
      <c r="G15" s="45">
        <v>9013071.7100000009</v>
      </c>
      <c r="H15" s="8">
        <f t="shared" si="0"/>
        <v>105.12680034132616</v>
      </c>
      <c r="I15" s="33">
        <f t="shared" si="1"/>
        <v>83.49913218846352</v>
      </c>
    </row>
    <row r="16" spans="1:9" ht="12.75" customHeight="1" x14ac:dyDescent="0.25">
      <c r="A16" s="41"/>
      <c r="B16" s="35" t="s">
        <v>62</v>
      </c>
      <c r="C16" s="43">
        <v>109912.8</v>
      </c>
      <c r="D16" s="43">
        <v>323012.90000000002</v>
      </c>
      <c r="E16" s="8"/>
      <c r="F16" s="43">
        <v>102670.7</v>
      </c>
      <c r="G16" s="43">
        <v>432211.1</v>
      </c>
      <c r="H16" s="8"/>
      <c r="I16" s="33"/>
    </row>
    <row r="17" spans="1:10" ht="12" customHeight="1" x14ac:dyDescent="0.25">
      <c r="A17" s="41"/>
      <c r="B17" s="44" t="s">
        <v>61</v>
      </c>
      <c r="C17" s="43">
        <v>0</v>
      </c>
      <c r="D17" s="43">
        <v>-78261.179999999993</v>
      </c>
      <c r="E17" s="8"/>
      <c r="F17" s="43">
        <v>0</v>
      </c>
      <c r="G17" s="43">
        <v>-391835.77</v>
      </c>
      <c r="H17" s="8"/>
      <c r="I17" s="33"/>
    </row>
    <row r="18" spans="1:10" x14ac:dyDescent="0.25">
      <c r="A18" s="41"/>
      <c r="B18" s="44"/>
      <c r="C18" s="43"/>
      <c r="D18" s="43"/>
      <c r="E18" s="8"/>
      <c r="F18" s="42"/>
      <c r="G18" s="42"/>
      <c r="H18" s="8"/>
      <c r="I18" s="33"/>
    </row>
    <row r="19" spans="1:10" x14ac:dyDescent="0.25">
      <c r="A19" s="41"/>
      <c r="B19" s="15" t="s">
        <v>60</v>
      </c>
      <c r="C19" s="40">
        <v>99936871.599999994</v>
      </c>
      <c r="D19" s="40">
        <v>93612482.5</v>
      </c>
      <c r="E19" s="12">
        <v>93.671615892367001</v>
      </c>
      <c r="F19" s="39">
        <f>F20+F25+F26+F29+F34+F35+F36+F37+F39+F38+F40+F41+F43+F44</f>
        <v>114671548</v>
      </c>
      <c r="G19" s="39">
        <f>G20+G25+G26+G29+G34+G35+G36+G37+G39+G38+G40+G41+G43+G44</f>
        <v>108157301.19999997</v>
      </c>
      <c r="H19" s="12">
        <f t="shared" ref="H19:H44" si="2">G19/F19*100</f>
        <v>94.319212643750106</v>
      </c>
      <c r="I19" s="24">
        <f t="shared" ref="I19:I44" si="3">G19/D19*100</f>
        <v>115.53726416773529</v>
      </c>
      <c r="J19" s="31">
        <f>G19-D19</f>
        <v>14544818.699999973</v>
      </c>
    </row>
    <row r="20" spans="1:10" x14ac:dyDescent="0.25">
      <c r="A20" s="26" t="s">
        <v>59</v>
      </c>
      <c r="B20" s="15" t="s">
        <v>58</v>
      </c>
      <c r="C20" s="32">
        <v>6212120.9000000004</v>
      </c>
      <c r="D20" s="32">
        <v>5617979.2000000002</v>
      </c>
      <c r="E20" s="12">
        <v>90.435767275553175</v>
      </c>
      <c r="F20" s="32">
        <v>7546561.4000000004</v>
      </c>
      <c r="G20" s="32">
        <v>6627480</v>
      </c>
      <c r="H20" s="12">
        <f t="shared" si="2"/>
        <v>87.821189661293943</v>
      </c>
      <c r="I20" s="24">
        <f t="shared" si="3"/>
        <v>117.96910889239318</v>
      </c>
    </row>
    <row r="21" spans="1:10" ht="25.5" customHeight="1" x14ac:dyDescent="0.25">
      <c r="A21" s="16" t="s">
        <v>57</v>
      </c>
      <c r="B21" s="38" t="s">
        <v>56</v>
      </c>
      <c r="C21" s="34">
        <v>3351316.8000000003</v>
      </c>
      <c r="D21" s="34">
        <v>3223112</v>
      </c>
      <c r="E21" s="6">
        <v>96.174494753823325</v>
      </c>
      <c r="F21" s="34">
        <v>3155702.9</v>
      </c>
      <c r="G21" s="34">
        <v>3102757.7</v>
      </c>
      <c r="H21" s="6">
        <f t="shared" si="2"/>
        <v>98.322237495804814</v>
      </c>
      <c r="I21" s="33">
        <f t="shared" si="3"/>
        <v>96.265897679013335</v>
      </c>
    </row>
    <row r="22" spans="1:10" ht="18" customHeight="1" x14ac:dyDescent="0.25">
      <c r="A22" s="16" t="s">
        <v>55</v>
      </c>
      <c r="B22" s="35" t="s">
        <v>54</v>
      </c>
      <c r="C22" s="34">
        <v>230253.8</v>
      </c>
      <c r="D22" s="34">
        <v>225890.8</v>
      </c>
      <c r="E22" s="6">
        <v>98.105134421234311</v>
      </c>
      <c r="F22" s="34">
        <v>289247.2</v>
      </c>
      <c r="G22" s="34">
        <v>282960</v>
      </c>
      <c r="H22" s="6">
        <f t="shared" si="2"/>
        <v>97.826357523944921</v>
      </c>
      <c r="I22" s="33">
        <f t="shared" si="3"/>
        <v>125.26406564587846</v>
      </c>
    </row>
    <row r="23" spans="1:10" ht="30.75" customHeight="1" x14ac:dyDescent="0.25">
      <c r="A23" s="16" t="s">
        <v>53</v>
      </c>
      <c r="B23" s="35" t="s">
        <v>52</v>
      </c>
      <c r="C23" s="34">
        <v>79853</v>
      </c>
      <c r="D23" s="34">
        <v>79750.600000000006</v>
      </c>
      <c r="E23" s="6">
        <v>99.871764367024412</v>
      </c>
      <c r="F23" s="34">
        <v>71057.100000000006</v>
      </c>
      <c r="G23" s="34">
        <v>70470.899999999994</v>
      </c>
      <c r="H23" s="6">
        <f t="shared" si="2"/>
        <v>99.175029659245865</v>
      </c>
      <c r="I23" s="33">
        <f t="shared" si="3"/>
        <v>88.364100082005635</v>
      </c>
    </row>
    <row r="24" spans="1:10" ht="18" customHeight="1" x14ac:dyDescent="0.25">
      <c r="A24" s="16" t="s">
        <v>51</v>
      </c>
      <c r="B24" s="35" t="s">
        <v>50</v>
      </c>
      <c r="C24" s="34">
        <v>161755.70000000001</v>
      </c>
      <c r="D24" s="34">
        <v>157832.9</v>
      </c>
      <c r="E24" s="6">
        <v>97.574861349553672</v>
      </c>
      <c r="F24" s="34">
        <v>123286.39999999999</v>
      </c>
      <c r="G24" s="34">
        <v>122996.8</v>
      </c>
      <c r="H24" s="6">
        <f t="shared" si="2"/>
        <v>99.765099800140163</v>
      </c>
      <c r="I24" s="33">
        <f t="shared" si="3"/>
        <v>77.928492728702324</v>
      </c>
    </row>
    <row r="25" spans="1:10" x14ac:dyDescent="0.25">
      <c r="A25" s="26" t="s">
        <v>49</v>
      </c>
      <c r="B25" s="15" t="s">
        <v>48</v>
      </c>
      <c r="C25" s="37">
        <v>57139.8</v>
      </c>
      <c r="D25" s="37">
        <v>57139.8</v>
      </c>
      <c r="E25" s="12">
        <v>100</v>
      </c>
      <c r="F25" s="37">
        <v>49658</v>
      </c>
      <c r="G25" s="37">
        <v>49658</v>
      </c>
      <c r="H25" s="12">
        <f t="shared" si="2"/>
        <v>100</v>
      </c>
      <c r="I25" s="24">
        <f t="shared" si="3"/>
        <v>86.906149478997122</v>
      </c>
    </row>
    <row r="26" spans="1:10" ht="14.25" customHeight="1" x14ac:dyDescent="0.25">
      <c r="A26" s="26" t="s">
        <v>47</v>
      </c>
      <c r="B26" s="15" t="s">
        <v>46</v>
      </c>
      <c r="C26" s="25">
        <v>1423482.6</v>
      </c>
      <c r="D26" s="25">
        <v>1408908.6</v>
      </c>
      <c r="E26" s="12">
        <v>98.976172943736714</v>
      </c>
      <c r="F26" s="25">
        <v>1557268.7</v>
      </c>
      <c r="G26" s="25">
        <v>1519892.3</v>
      </c>
      <c r="H26" s="12">
        <f t="shared" si="2"/>
        <v>97.599874703703989</v>
      </c>
      <c r="I26" s="24">
        <f t="shared" si="3"/>
        <v>107.87728174843988</v>
      </c>
    </row>
    <row r="27" spans="1:10" ht="27.75" customHeight="1" x14ac:dyDescent="0.25">
      <c r="A27" s="16" t="s">
        <v>45</v>
      </c>
      <c r="B27" s="35" t="s">
        <v>44</v>
      </c>
      <c r="C27" s="34">
        <v>404816</v>
      </c>
      <c r="D27" s="34">
        <v>403096.4</v>
      </c>
      <c r="E27" s="6">
        <v>99.575214418402439</v>
      </c>
      <c r="F27" s="34">
        <v>309920.59999999998</v>
      </c>
      <c r="G27" s="34">
        <v>306472.59999999998</v>
      </c>
      <c r="H27" s="6">
        <f t="shared" si="2"/>
        <v>98.887456980917037</v>
      </c>
      <c r="I27" s="33">
        <f t="shared" si="3"/>
        <v>76.029604829018567</v>
      </c>
    </row>
    <row r="28" spans="1:10" x14ac:dyDescent="0.25">
      <c r="A28" s="16" t="s">
        <v>43</v>
      </c>
      <c r="B28" s="35" t="s">
        <v>42</v>
      </c>
      <c r="C28" s="36">
        <v>929228.7</v>
      </c>
      <c r="D28" s="36">
        <v>918501.7</v>
      </c>
      <c r="E28" s="6">
        <v>98.845601733997228</v>
      </c>
      <c r="F28" s="36">
        <v>1060496.1000000001</v>
      </c>
      <c r="G28" s="36">
        <v>1036315.4</v>
      </c>
      <c r="H28" s="6">
        <f t="shared" si="2"/>
        <v>97.719869031107237</v>
      </c>
      <c r="I28" s="33">
        <f t="shared" si="3"/>
        <v>112.82672639582485</v>
      </c>
    </row>
    <row r="29" spans="1:10" x14ac:dyDescent="0.25">
      <c r="A29" s="26" t="s">
        <v>41</v>
      </c>
      <c r="B29" s="15" t="s">
        <v>40</v>
      </c>
      <c r="C29" s="25">
        <v>23817752.899999999</v>
      </c>
      <c r="D29" s="25">
        <v>20746057.800000001</v>
      </c>
      <c r="E29" s="12">
        <v>87.103337947552575</v>
      </c>
      <c r="F29" s="25">
        <v>25192471.399999999</v>
      </c>
      <c r="G29" s="25">
        <v>23153528.5</v>
      </c>
      <c r="H29" s="12">
        <f t="shared" si="2"/>
        <v>91.906538792379067</v>
      </c>
      <c r="I29" s="24">
        <f t="shared" si="3"/>
        <v>111.60447311585145</v>
      </c>
    </row>
    <row r="30" spans="1:10" x14ac:dyDescent="0.25">
      <c r="A30" s="16" t="s">
        <v>39</v>
      </c>
      <c r="B30" s="35" t="s">
        <v>38</v>
      </c>
      <c r="C30" s="34">
        <v>5650742.9000000004</v>
      </c>
      <c r="D30" s="34">
        <v>5646550.0999999996</v>
      </c>
      <c r="E30" s="6">
        <v>99.925800906638301</v>
      </c>
      <c r="F30" s="34">
        <v>4866085.9000000004</v>
      </c>
      <c r="G30" s="34">
        <v>4863640.2</v>
      </c>
      <c r="H30" s="6">
        <f t="shared" si="2"/>
        <v>99.949739892590046</v>
      </c>
      <c r="I30" s="33">
        <f t="shared" si="3"/>
        <v>86.134721446994703</v>
      </c>
    </row>
    <row r="31" spans="1:10" x14ac:dyDescent="0.25">
      <c r="A31" s="16" t="s">
        <v>37</v>
      </c>
      <c r="B31" s="35" t="s">
        <v>36</v>
      </c>
      <c r="C31" s="34">
        <v>1078365.3</v>
      </c>
      <c r="D31" s="34">
        <v>1073814.7</v>
      </c>
      <c r="E31" s="6">
        <v>99.578009418515222</v>
      </c>
      <c r="F31" s="34">
        <v>1142900.8999999999</v>
      </c>
      <c r="G31" s="34">
        <v>1140653.3999999999</v>
      </c>
      <c r="H31" s="6">
        <f t="shared" si="2"/>
        <v>99.803351279187908</v>
      </c>
      <c r="I31" s="33">
        <f t="shared" si="3"/>
        <v>106.22441655902084</v>
      </c>
    </row>
    <row r="32" spans="1:10" x14ac:dyDescent="0.25">
      <c r="A32" s="16" t="s">
        <v>35</v>
      </c>
      <c r="B32" s="35" t="s">
        <v>34</v>
      </c>
      <c r="C32" s="34">
        <v>12364885</v>
      </c>
      <c r="D32" s="34">
        <v>9442893.2000000011</v>
      </c>
      <c r="E32" s="6">
        <v>76.368629388789316</v>
      </c>
      <c r="F32" s="34">
        <v>11740321.9</v>
      </c>
      <c r="G32" s="34">
        <v>9802104.0999999996</v>
      </c>
      <c r="H32" s="6">
        <f t="shared" si="2"/>
        <v>83.490931368755739</v>
      </c>
      <c r="I32" s="33">
        <f t="shared" si="3"/>
        <v>103.80403433981439</v>
      </c>
    </row>
    <row r="33" spans="1:10" x14ac:dyDescent="0.25">
      <c r="A33" s="16" t="s">
        <v>33</v>
      </c>
      <c r="B33" s="35" t="s">
        <v>32</v>
      </c>
      <c r="C33" s="34">
        <v>573866.4</v>
      </c>
      <c r="D33" s="34">
        <v>568937.1</v>
      </c>
      <c r="E33" s="6">
        <v>99.141037007916822</v>
      </c>
      <c r="F33" s="34">
        <v>916152.8</v>
      </c>
      <c r="G33" s="34">
        <v>875700.4</v>
      </c>
      <c r="H33" s="6">
        <f t="shared" si="2"/>
        <v>95.584535680074325</v>
      </c>
      <c r="I33" s="33">
        <f t="shared" si="3"/>
        <v>153.91866693172233</v>
      </c>
    </row>
    <row r="34" spans="1:10" x14ac:dyDescent="0.25">
      <c r="A34" s="26" t="s">
        <v>31</v>
      </c>
      <c r="B34" s="15" t="s">
        <v>30</v>
      </c>
      <c r="C34" s="25">
        <v>7916192.5999999996</v>
      </c>
      <c r="D34" s="25">
        <v>7527406.5999999996</v>
      </c>
      <c r="E34" s="12">
        <v>95.088724849872904</v>
      </c>
      <c r="F34" s="25">
        <v>10037459.5</v>
      </c>
      <c r="G34" s="25">
        <v>9099947.5</v>
      </c>
      <c r="H34" s="12">
        <f t="shared" si="2"/>
        <v>90.659867668706411</v>
      </c>
      <c r="I34" s="24">
        <f t="shared" si="3"/>
        <v>120.89087229591134</v>
      </c>
    </row>
    <row r="35" spans="1:10" x14ac:dyDescent="0.25">
      <c r="A35" s="26" t="s">
        <v>29</v>
      </c>
      <c r="B35" s="15" t="s">
        <v>28</v>
      </c>
      <c r="C35" s="25">
        <v>222734.7</v>
      </c>
      <c r="D35" s="25">
        <v>217151.9</v>
      </c>
      <c r="E35" s="12">
        <v>97.493520318118371</v>
      </c>
      <c r="F35" s="25">
        <v>220246.2</v>
      </c>
      <c r="G35" s="25">
        <v>216750.5</v>
      </c>
      <c r="H35" s="12">
        <f t="shared" si="2"/>
        <v>98.412821651406475</v>
      </c>
      <c r="I35" s="24">
        <f t="shared" si="3"/>
        <v>99.815152434770312</v>
      </c>
    </row>
    <row r="36" spans="1:10" x14ac:dyDescent="0.25">
      <c r="A36" s="26" t="s">
        <v>27</v>
      </c>
      <c r="B36" s="15" t="s">
        <v>26</v>
      </c>
      <c r="C36" s="25">
        <v>20086719.5</v>
      </c>
      <c r="D36" s="25">
        <v>19691885.300000001</v>
      </c>
      <c r="E36" s="12">
        <v>98.034352000584263</v>
      </c>
      <c r="F36" s="25">
        <v>26419464.699999999</v>
      </c>
      <c r="G36" s="25">
        <v>26110646.100000001</v>
      </c>
      <c r="H36" s="12">
        <f t="shared" si="2"/>
        <v>98.831094408964319</v>
      </c>
      <c r="I36" s="24">
        <f t="shared" si="3"/>
        <v>132.59596885829922</v>
      </c>
      <c r="J36" s="1">
        <f t="shared" ref="J36:J42" si="4">G36-D36</f>
        <v>6418760.8000000007</v>
      </c>
    </row>
    <row r="37" spans="1:10" x14ac:dyDescent="0.25">
      <c r="A37" s="26" t="s">
        <v>25</v>
      </c>
      <c r="B37" s="15" t="s">
        <v>24</v>
      </c>
      <c r="C37" s="25">
        <v>1804890.9</v>
      </c>
      <c r="D37" s="25">
        <v>1663844.4</v>
      </c>
      <c r="E37" s="12">
        <v>92.1853171291406</v>
      </c>
      <c r="F37" s="25">
        <v>2287742.5</v>
      </c>
      <c r="G37" s="25">
        <v>1874328.7</v>
      </c>
      <c r="H37" s="12">
        <f t="shared" si="2"/>
        <v>81.929181278050294</v>
      </c>
      <c r="I37" s="24">
        <f t="shared" si="3"/>
        <v>112.65047981650207</v>
      </c>
      <c r="J37" s="1">
        <f t="shared" si="4"/>
        <v>210484.30000000005</v>
      </c>
    </row>
    <row r="38" spans="1:10" x14ac:dyDescent="0.25">
      <c r="A38" s="26" t="s">
        <v>23</v>
      </c>
      <c r="B38" s="15" t="s">
        <v>22</v>
      </c>
      <c r="C38" s="25">
        <v>17153366.300000001</v>
      </c>
      <c r="D38" s="25">
        <v>16386609.6</v>
      </c>
      <c r="E38" s="12">
        <v>95.529992850441246</v>
      </c>
      <c r="F38" s="25">
        <v>12651321.6</v>
      </c>
      <c r="G38" s="25">
        <v>11361236</v>
      </c>
      <c r="H38" s="12">
        <f t="shared" si="2"/>
        <v>89.80276021123359</v>
      </c>
      <c r="I38" s="24">
        <f t="shared" si="3"/>
        <v>69.332438358695015</v>
      </c>
      <c r="J38" s="1">
        <f t="shared" si="4"/>
        <v>-5025373.5999999996</v>
      </c>
    </row>
    <row r="39" spans="1:10" x14ac:dyDescent="0.25">
      <c r="A39" s="26" t="s">
        <v>21</v>
      </c>
      <c r="B39" s="15" t="s">
        <v>20</v>
      </c>
      <c r="C39" s="25">
        <v>14568819.4</v>
      </c>
      <c r="D39" s="25">
        <v>14174873.1</v>
      </c>
      <c r="E39" s="12">
        <v>97.295962773757765</v>
      </c>
      <c r="F39" s="25">
        <v>22892415.100000001</v>
      </c>
      <c r="G39" s="25">
        <v>22725182.600000001</v>
      </c>
      <c r="H39" s="12">
        <f t="shared" si="2"/>
        <v>99.269485114307571</v>
      </c>
      <c r="I39" s="24">
        <f t="shared" si="3"/>
        <v>160.32018374824113</v>
      </c>
      <c r="J39" s="1">
        <f t="shared" si="4"/>
        <v>8550309.5000000019</v>
      </c>
    </row>
    <row r="40" spans="1:10" x14ac:dyDescent="0.25">
      <c r="A40" s="26" t="s">
        <v>19</v>
      </c>
      <c r="B40" s="15" t="s">
        <v>18</v>
      </c>
      <c r="C40" s="32">
        <v>1722979.4</v>
      </c>
      <c r="D40" s="32">
        <v>1353830.8</v>
      </c>
      <c r="E40" s="12">
        <v>78.574984703821769</v>
      </c>
      <c r="F40" s="32">
        <v>1163353.7</v>
      </c>
      <c r="G40" s="32">
        <v>937988.1</v>
      </c>
      <c r="H40" s="12">
        <f t="shared" si="2"/>
        <v>80.627938003721482</v>
      </c>
      <c r="I40" s="24">
        <f t="shared" si="3"/>
        <v>69.283997675337275</v>
      </c>
      <c r="J40" s="1">
        <f t="shared" si="4"/>
        <v>-415842.70000000007</v>
      </c>
    </row>
    <row r="41" spans="1:10" x14ac:dyDescent="0.25">
      <c r="A41" s="26" t="s">
        <v>17</v>
      </c>
      <c r="B41" s="15" t="s">
        <v>16</v>
      </c>
      <c r="C41" s="25">
        <v>194001</v>
      </c>
      <c r="D41" s="25">
        <v>191942.9</v>
      </c>
      <c r="E41" s="12">
        <v>98.939129179746487</v>
      </c>
      <c r="F41" s="25">
        <v>198397.9</v>
      </c>
      <c r="G41" s="25">
        <v>189559.5</v>
      </c>
      <c r="H41" s="12">
        <f t="shared" si="2"/>
        <v>95.54511413679279</v>
      </c>
      <c r="I41" s="24">
        <f t="shared" si="3"/>
        <v>98.758276549953138</v>
      </c>
      <c r="J41" s="1">
        <f t="shared" si="4"/>
        <v>-2383.3999999999942</v>
      </c>
    </row>
    <row r="42" spans="1:10" x14ac:dyDescent="0.25">
      <c r="A42" s="26"/>
      <c r="B42" s="15" t="s">
        <v>15</v>
      </c>
      <c r="C42" s="14">
        <v>55530776.5</v>
      </c>
      <c r="D42" s="14">
        <v>53462986.099999994</v>
      </c>
      <c r="E42" s="12">
        <v>96.276316431483707</v>
      </c>
      <c r="F42" s="14">
        <f>F36+F37+F38+F39+F40+F41</f>
        <v>65612695.5</v>
      </c>
      <c r="G42" s="14">
        <f>G36+G37+G38+G39+G40+G41</f>
        <v>63198941</v>
      </c>
      <c r="H42" s="12">
        <f t="shared" si="2"/>
        <v>96.321208141799332</v>
      </c>
      <c r="I42" s="24">
        <f t="shared" si="3"/>
        <v>118.21064555165206</v>
      </c>
      <c r="J42" s="31">
        <f t="shared" si="4"/>
        <v>9735954.900000006</v>
      </c>
    </row>
    <row r="43" spans="1:10" s="27" customFormat="1" ht="14.25" customHeight="1" x14ac:dyDescent="0.25">
      <c r="A43" s="30" t="s">
        <v>14</v>
      </c>
      <c r="B43" s="29" t="s">
        <v>13</v>
      </c>
      <c r="C43" s="25">
        <v>585289.6</v>
      </c>
      <c r="D43" s="25">
        <v>555678.80000000005</v>
      </c>
      <c r="E43" s="28">
        <v>94.940829292029122</v>
      </c>
      <c r="F43" s="25">
        <v>407910</v>
      </c>
      <c r="G43" s="25">
        <v>394956.1</v>
      </c>
      <c r="H43" s="28">
        <f t="shared" si="2"/>
        <v>96.82432399303768</v>
      </c>
      <c r="I43" s="24">
        <f t="shared" si="3"/>
        <v>71.076330426858092</v>
      </c>
    </row>
    <row r="44" spans="1:10" x14ac:dyDescent="0.25">
      <c r="A44" s="26" t="s">
        <v>12</v>
      </c>
      <c r="B44" s="15" t="s">
        <v>11</v>
      </c>
      <c r="C44" s="25">
        <v>4171382</v>
      </c>
      <c r="D44" s="25">
        <v>4019173.7</v>
      </c>
      <c r="E44" s="12">
        <v>96.351130153028436</v>
      </c>
      <c r="F44" s="25">
        <v>4047277.3</v>
      </c>
      <c r="G44" s="25">
        <v>3896147.3</v>
      </c>
      <c r="H44" s="12">
        <f t="shared" si="2"/>
        <v>96.265884722057464</v>
      </c>
      <c r="I44" s="24">
        <f t="shared" si="3"/>
        <v>96.939012613463305</v>
      </c>
    </row>
    <row r="45" spans="1:10" x14ac:dyDescent="0.25">
      <c r="A45" s="23"/>
      <c r="B45" s="22" t="s">
        <v>10</v>
      </c>
      <c r="C45" s="14">
        <v>-7952646.6999999881</v>
      </c>
      <c r="D45" s="14">
        <v>11956716.299999997</v>
      </c>
      <c r="E45" s="14"/>
      <c r="F45" s="13">
        <f>F8-F19</f>
        <v>-15327908.159999996</v>
      </c>
      <c r="G45" s="13">
        <f>G8-G19</f>
        <v>1308066.9900000244</v>
      </c>
      <c r="H45" s="14"/>
      <c r="I45" s="5"/>
    </row>
    <row r="46" spans="1:10" s="17" customFormat="1" x14ac:dyDescent="0.25">
      <c r="A46" s="21"/>
      <c r="B46" s="20"/>
      <c r="C46" s="14"/>
      <c r="D46" s="14"/>
      <c r="E46" s="19"/>
      <c r="F46" s="13"/>
      <c r="G46" s="13"/>
      <c r="H46" s="19"/>
      <c r="I46" s="18"/>
    </row>
    <row r="47" spans="1:10" x14ac:dyDescent="0.25">
      <c r="A47" s="16"/>
      <c r="B47" s="15" t="s">
        <v>9</v>
      </c>
      <c r="C47" s="14">
        <v>7952646.6999999993</v>
      </c>
      <c r="D47" s="14">
        <v>-11956716.299999999</v>
      </c>
      <c r="E47" s="12"/>
      <c r="F47" s="13">
        <f>F48+F49+F50+F51+F53+F54+F55+F56</f>
        <v>15327908.199999999</v>
      </c>
      <c r="G47" s="13">
        <f>G48+G49+G50+G51+G53+G54+G55+G56+G52</f>
        <v>-1308067</v>
      </c>
      <c r="H47" s="12"/>
      <c r="I47" s="5"/>
    </row>
    <row r="48" spans="1:10" x14ac:dyDescent="0.25">
      <c r="A48" s="11"/>
      <c r="B48" s="9" t="s">
        <v>8</v>
      </c>
      <c r="C48" s="8">
        <v>-27500</v>
      </c>
      <c r="D48" s="8">
        <v>-27500</v>
      </c>
      <c r="E48" s="6"/>
      <c r="F48" s="7">
        <v>-55000</v>
      </c>
      <c r="G48" s="7">
        <v>-55000</v>
      </c>
      <c r="H48" s="6"/>
      <c r="I48" s="5"/>
    </row>
    <row r="49" spans="1:9" ht="14.25" customHeight="1" x14ac:dyDescent="0.25">
      <c r="A49" s="11"/>
      <c r="B49" s="9" t="s">
        <v>7</v>
      </c>
      <c r="C49" s="8">
        <v>-2317340</v>
      </c>
      <c r="D49" s="8">
        <v>-2000000</v>
      </c>
      <c r="E49" s="6"/>
      <c r="F49" s="7">
        <v>-5061525</v>
      </c>
      <c r="G49" s="7">
        <v>-5061525</v>
      </c>
      <c r="H49" s="6"/>
      <c r="I49" s="5"/>
    </row>
    <row r="50" spans="1:9" ht="14.25" customHeight="1" x14ac:dyDescent="0.25">
      <c r="A50" s="11"/>
      <c r="B50" s="9" t="s">
        <v>6</v>
      </c>
      <c r="C50" s="8">
        <v>1317340</v>
      </c>
      <c r="D50" s="8">
        <v>1317340</v>
      </c>
      <c r="E50" s="6"/>
      <c r="F50" s="7">
        <v>1561525</v>
      </c>
      <c r="G50" s="7">
        <v>1561525</v>
      </c>
      <c r="H50" s="6"/>
      <c r="I50" s="5"/>
    </row>
    <row r="51" spans="1:9" x14ac:dyDescent="0.25">
      <c r="A51" s="11"/>
      <c r="B51" s="9" t="s">
        <v>5</v>
      </c>
      <c r="C51" s="8">
        <v>9355394.6999999993</v>
      </c>
      <c r="D51" s="8">
        <v>-11524392.1</v>
      </c>
      <c r="E51" s="6"/>
      <c r="F51" s="7">
        <v>18653271.199999999</v>
      </c>
      <c r="G51" s="7">
        <v>1931376</v>
      </c>
      <c r="H51" s="6"/>
      <c r="I51" s="5"/>
    </row>
    <row r="52" spans="1:9" x14ac:dyDescent="0.25">
      <c r="A52" s="11"/>
      <c r="B52" s="9" t="s">
        <v>4</v>
      </c>
      <c r="C52" s="8">
        <v>0</v>
      </c>
      <c r="D52" s="8">
        <v>0</v>
      </c>
      <c r="E52" s="6"/>
      <c r="F52" s="7">
        <v>0</v>
      </c>
      <c r="G52" s="7">
        <v>-4.2</v>
      </c>
      <c r="H52" s="6"/>
      <c r="I52" s="5"/>
    </row>
    <row r="53" spans="1:9" ht="13.5" customHeight="1" x14ac:dyDescent="0.25">
      <c r="A53" s="11"/>
      <c r="B53" s="9" t="s">
        <v>3</v>
      </c>
      <c r="C53" s="8">
        <v>45000</v>
      </c>
      <c r="D53" s="8">
        <v>38114.399999999994</v>
      </c>
      <c r="E53" s="6"/>
      <c r="F53" s="7">
        <v>10000</v>
      </c>
      <c r="G53" s="7">
        <v>10029</v>
      </c>
      <c r="H53" s="6"/>
      <c r="I53" s="5"/>
    </row>
    <row r="54" spans="1:9" ht="12.75" customHeight="1" x14ac:dyDescent="0.25">
      <c r="A54" s="11"/>
      <c r="B54" s="9" t="s">
        <v>2</v>
      </c>
      <c r="C54" s="8">
        <v>-684674</v>
      </c>
      <c r="D54" s="8">
        <v>0</v>
      </c>
      <c r="E54" s="6"/>
      <c r="F54" s="7">
        <v>-57314</v>
      </c>
      <c r="G54" s="7">
        <v>0</v>
      </c>
      <c r="H54" s="6"/>
      <c r="I54" s="5"/>
    </row>
    <row r="55" spans="1:9" ht="12.75" customHeight="1" x14ac:dyDescent="0.25">
      <c r="A55" s="11"/>
      <c r="B55" s="9" t="s">
        <v>1</v>
      </c>
      <c r="C55" s="8">
        <v>264426</v>
      </c>
      <c r="D55" s="8">
        <v>239721.4</v>
      </c>
      <c r="E55" s="6"/>
      <c r="F55" s="7">
        <v>276951</v>
      </c>
      <c r="G55" s="7">
        <v>305532.2</v>
      </c>
      <c r="H55" s="6"/>
      <c r="I55" s="5"/>
    </row>
    <row r="56" spans="1:9" ht="14.25" customHeight="1" x14ac:dyDescent="0.25">
      <c r="A56" s="10"/>
      <c r="B56" s="9" t="s">
        <v>0</v>
      </c>
      <c r="C56" s="8">
        <v>0</v>
      </c>
      <c r="D56" s="8">
        <v>0</v>
      </c>
      <c r="E56" s="6"/>
      <c r="F56" s="7">
        <v>0</v>
      </c>
      <c r="G56" s="7">
        <v>0</v>
      </c>
      <c r="H56" s="6"/>
      <c r="I56" s="5"/>
    </row>
    <row r="57" spans="1:9" x14ac:dyDescent="0.25">
      <c r="A57" s="4"/>
    </row>
    <row r="58" spans="1:9" x14ac:dyDescent="0.25">
      <c r="F58" s="3"/>
      <c r="G58" s="3"/>
    </row>
  </sheetData>
  <mergeCells count="14">
    <mergeCell ref="H1:I1"/>
    <mergeCell ref="A2:I2"/>
    <mergeCell ref="A3:I3"/>
    <mergeCell ref="A5:A7"/>
    <mergeCell ref="B5:B7"/>
    <mergeCell ref="C5:E5"/>
    <mergeCell ref="F5:H5"/>
    <mergeCell ref="I5:I7"/>
    <mergeCell ref="C6:C7"/>
    <mergeCell ref="D6:D7"/>
    <mergeCell ref="E6:E7"/>
    <mergeCell ref="F6:F7"/>
    <mergeCell ref="G6:G7"/>
    <mergeCell ref="H6:H7"/>
  </mergeCells>
  <pageMargins left="0.39370078740157483" right="0.39370078740157483" top="0.39370078740157483" bottom="0.3937007874015748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2017-03-10T10:48:34Z</cp:lastPrinted>
  <dcterms:created xsi:type="dcterms:W3CDTF">2017-03-10T10:44:24Z</dcterms:created>
  <dcterms:modified xsi:type="dcterms:W3CDTF">2017-03-16T08:25:52Z</dcterms:modified>
</cp:coreProperties>
</file>