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25" windowHeight="11025"/>
  </bookViews>
  <sheets>
    <sheet name="2017-2019" sheetId="3" r:id="rId1"/>
  </sheets>
  <calcPr calcId="145621"/>
</workbook>
</file>

<file path=xl/calcChain.xml><?xml version="1.0" encoding="utf-8"?>
<calcChain xmlns="http://schemas.openxmlformats.org/spreadsheetml/2006/main">
  <c r="E31" i="3" l="1"/>
  <c r="R19" i="3" l="1"/>
  <c r="N19" i="3"/>
  <c r="R26" i="3"/>
  <c r="R16" i="3"/>
  <c r="N16" i="3"/>
  <c r="N26" i="3"/>
  <c r="J26" i="3"/>
  <c r="J19" i="3" l="1"/>
  <c r="E28" i="3" l="1"/>
  <c r="E15" i="3"/>
  <c r="E9" i="3"/>
  <c r="D33" i="3" l="1"/>
  <c r="C33" i="3"/>
  <c r="E11" i="3"/>
  <c r="E12" i="3"/>
  <c r="E13" i="3"/>
  <c r="E14" i="3"/>
  <c r="E17" i="3"/>
  <c r="E18" i="3"/>
  <c r="E20" i="3"/>
  <c r="E21" i="3"/>
  <c r="E22" i="3"/>
  <c r="E23" i="3"/>
  <c r="E24" i="3"/>
  <c r="E25" i="3"/>
  <c r="E27" i="3"/>
  <c r="E29" i="3"/>
  <c r="E32" i="3"/>
  <c r="E33" i="3" l="1"/>
  <c r="B41" i="3" s="1"/>
  <c r="G15" i="3" l="1"/>
  <c r="J15" i="3" s="1"/>
  <c r="G28" i="3"/>
  <c r="J28" i="3" s="1"/>
  <c r="G27" i="3"/>
  <c r="J27" i="3" s="1"/>
  <c r="G9" i="3"/>
  <c r="J9" i="3" s="1"/>
  <c r="G13" i="3"/>
  <c r="J13" i="3" s="1"/>
  <c r="G22" i="3"/>
  <c r="J22" i="3" s="1"/>
  <c r="G17" i="3"/>
  <c r="G12" i="3"/>
  <c r="J12" i="3" s="1"/>
  <c r="G32" i="3"/>
  <c r="J32" i="3" s="1"/>
  <c r="G25" i="3"/>
  <c r="J25" i="3" s="1"/>
  <c r="G21" i="3"/>
  <c r="J21" i="3" s="1"/>
  <c r="G31" i="3"/>
  <c r="G24" i="3"/>
  <c r="J24" i="3" s="1"/>
  <c r="G20" i="3"/>
  <c r="J20" i="3" s="1"/>
  <c r="G14" i="3"/>
  <c r="J14" i="3" s="1"/>
  <c r="G29" i="3"/>
  <c r="J29" i="3" s="1"/>
  <c r="G23" i="3"/>
  <c r="J23" i="3" s="1"/>
  <c r="G18" i="3"/>
  <c r="J18" i="3" s="1"/>
  <c r="G11" i="3"/>
  <c r="J11" i="3" s="1"/>
  <c r="D41" i="3"/>
  <c r="C41" i="3"/>
  <c r="J30" i="3" l="1"/>
  <c r="J31" i="3"/>
  <c r="J16" i="3"/>
  <c r="J17" i="3"/>
  <c r="K28" i="3"/>
  <c r="N28" i="3" s="1"/>
  <c r="O28" i="3"/>
  <c r="R28" i="3" s="1"/>
  <c r="K9" i="3"/>
  <c r="N9" i="3" s="1"/>
  <c r="K15" i="3"/>
  <c r="N15" i="3" s="1"/>
  <c r="O9" i="3"/>
  <c r="R9" i="3" s="1"/>
  <c r="O15" i="3"/>
  <c r="R15" i="3" s="1"/>
  <c r="O31" i="3"/>
  <c r="R31" i="3" s="1"/>
  <c r="O24" i="3"/>
  <c r="R24" i="3" s="1"/>
  <c r="O20" i="3"/>
  <c r="R20" i="3" s="1"/>
  <c r="O14" i="3"/>
  <c r="R14" i="3" s="1"/>
  <c r="O29" i="3"/>
  <c r="R29" i="3" s="1"/>
  <c r="O23" i="3"/>
  <c r="R23" i="3" s="1"/>
  <c r="O18" i="3"/>
  <c r="R18" i="3" s="1"/>
  <c r="O13" i="3"/>
  <c r="R13" i="3" s="1"/>
  <c r="O22" i="3"/>
  <c r="R22" i="3" s="1"/>
  <c r="O17" i="3"/>
  <c r="R17" i="3" s="1"/>
  <c r="O12" i="3"/>
  <c r="R12" i="3" s="1"/>
  <c r="O32" i="3"/>
  <c r="R32" i="3" s="1"/>
  <c r="O25" i="3"/>
  <c r="R25" i="3" s="1"/>
  <c r="O21" i="3"/>
  <c r="R21" i="3" s="1"/>
  <c r="O11" i="3"/>
  <c r="R11" i="3" s="1"/>
  <c r="O27" i="3"/>
  <c r="R27" i="3" s="1"/>
  <c r="K13" i="3"/>
  <c r="N13" i="3" s="1"/>
  <c r="K32" i="3"/>
  <c r="N32" i="3" s="1"/>
  <c r="K25" i="3"/>
  <c r="N25" i="3" s="1"/>
  <c r="K21" i="3"/>
  <c r="N21" i="3" s="1"/>
  <c r="K11" i="3"/>
  <c r="N11" i="3" s="1"/>
  <c r="K31" i="3"/>
  <c r="N31" i="3" s="1"/>
  <c r="K24" i="3"/>
  <c r="N24" i="3" s="1"/>
  <c r="K20" i="3"/>
  <c r="N20" i="3" s="1"/>
  <c r="K14" i="3"/>
  <c r="N14" i="3" s="1"/>
  <c r="K29" i="3"/>
  <c r="N29" i="3" s="1"/>
  <c r="K23" i="3"/>
  <c r="N23" i="3" s="1"/>
  <c r="K18" i="3"/>
  <c r="N18" i="3" s="1"/>
  <c r="K22" i="3"/>
  <c r="N22" i="3" s="1"/>
  <c r="K17" i="3"/>
  <c r="N17" i="3" s="1"/>
  <c r="K12" i="3"/>
  <c r="N12" i="3" s="1"/>
  <c r="K27" i="3"/>
  <c r="N27" i="3" s="1"/>
  <c r="G33" i="3"/>
  <c r="J33" i="3" l="1"/>
  <c r="R33" i="3"/>
  <c r="N33" i="3"/>
  <c r="K33" i="3"/>
  <c r="O33" i="3"/>
</calcChain>
</file>

<file path=xl/sharedStrings.xml><?xml version="1.0" encoding="utf-8"?>
<sst xmlns="http://schemas.openxmlformats.org/spreadsheetml/2006/main" count="68" uniqueCount="60">
  <si>
    <t>Волосовский район</t>
  </si>
  <si>
    <t>Всеволожский район</t>
  </si>
  <si>
    <t>Волховский район</t>
  </si>
  <si>
    <t>Киришский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</si>
  <si>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</si>
  <si>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</si>
  <si>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</si>
  <si>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</si>
  <si>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</si>
  <si>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</si>
  <si>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Сосновоборский городской округ</t>
  </si>
  <si>
    <t>Тосненский район</t>
  </si>
  <si>
    <t>Муниципальное образование</t>
  </si>
  <si>
    <t>ИТОГО</t>
  </si>
  <si>
    <t>Гатчинский район</t>
  </si>
  <si>
    <t>Бокситогорский район</t>
  </si>
  <si>
    <t>Выборгский район</t>
  </si>
  <si>
    <t>Кингисеппский район</t>
  </si>
  <si>
    <t>Кировский район</t>
  </si>
  <si>
    <t>Тихвинский район</t>
  </si>
  <si>
    <t>дни</t>
  </si>
  <si>
    <t>люди</t>
  </si>
  <si>
    <t>человеко-дни</t>
  </si>
  <si>
    <t>ГМТО</t>
  </si>
  <si>
    <t>КВН</t>
  </si>
  <si>
    <t>Доброволец</t>
  </si>
  <si>
    <t>Итого</t>
  </si>
  <si>
    <t>Город Шлиссельбург</t>
  </si>
  <si>
    <t>Город Ивангород</t>
  </si>
  <si>
    <t>8</t>
  </si>
  <si>
    <t>9</t>
  </si>
  <si>
    <t>9.1</t>
  </si>
  <si>
    <t>10</t>
  </si>
  <si>
    <t>11</t>
  </si>
  <si>
    <t>12</t>
  </si>
  <si>
    <t>13</t>
  </si>
  <si>
    <t>14</t>
  </si>
  <si>
    <t>15</t>
  </si>
  <si>
    <t>7.1</t>
  </si>
  <si>
    <t>15.1</t>
  </si>
  <si>
    <t>15.2</t>
  </si>
  <si>
    <t>16</t>
  </si>
  <si>
    <t>17</t>
  </si>
  <si>
    <t>18</t>
  </si>
  <si>
    <t>№</t>
  </si>
  <si>
    <t>пп</t>
  </si>
  <si>
    <t>Сланцевский район Новосельское с.п.</t>
  </si>
  <si>
    <t>Сланцевский район Старопольское с.п.</t>
  </si>
  <si>
    <t>Показатели ГМТО</t>
  </si>
  <si>
    <t>Показатели КВН и "Доброволец Года"</t>
  </si>
  <si>
    <t>мероприятия</t>
  </si>
  <si>
    <t>Приложение 48 к пояснительной записке 2017 года</t>
  </si>
  <si>
    <t>Тихвинское городское поселение</t>
  </si>
  <si>
    <t>Волосовское городское поселение</t>
  </si>
  <si>
    <t>17.1</t>
  </si>
  <si>
    <t>2.1</t>
  </si>
  <si>
    <t>Расчет объема субсидии бюджетам муниципальных образований Ленинградской области (муниципальных районов, городского округа, городских и сельских поселений)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 2017-2019 годы</t>
  </si>
  <si>
    <t>2017 год,  рублей</t>
  </si>
  <si>
    <t>2018 год, рублей</t>
  </si>
  <si>
    <t>2019 год,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</si>
</sst>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1" fillId="0" borderId="1" xfId="0" applyFont="1" applyFill="1" applyBorder="1"/>
    <xf numFmtId="0" fontId="5" fillId="0" borderId="1" xfId="0" applyFont="1" applyFill="1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5" fillId="3" borderId="1" xfId="0" applyFont="1" applyFill="1" applyBorder="1"/>
    <xf numFmtId="0" fontId="5" fillId="2" borderId="1" xfId="0" applyFont="1" applyFill="1" applyBorder="1"/>
    <xf numFmtId="49" fontId="1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165" fontId="0" fillId="0" borderId="1" xfId="0" applyNumberFormat="1" applyFill="1" applyBorder="1"/>
    <xf numFmtId="165" fontId="1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workbookViewId="0">
      <selection activeCell="Q14" sqref="Q14"/>
    </sheetView>
  </sheetViews>
  <sheetFormatPr defaultRowHeight="15" x14ac:dyDescent="0.25"/>
  <cols>
    <col min="1" max="1" width="5.7109375" bestFit="1" customWidth="1"/>
    <col min="2" max="2" width="30" bestFit="1" customWidth="1"/>
    <col min="3" max="3" width="6.140625" customWidth="1"/>
    <col min="4" max="4" width="8" customWidth="1"/>
    <col min="5" max="5" width="7.5703125" customWidth="1"/>
    <col min="6" max="6" width="13.42578125" customWidth="1"/>
    <col min="7" max="7" width="9.7109375" customWidth="1"/>
    <col min="8" max="8" width="8.42578125" customWidth="1"/>
    <col min="9" max="9" width="10.5703125" customWidth="1"/>
    <col min="10" max="10" width="10" customWidth="1"/>
    <col min="11" max="11" width="9.140625" bestFit="1" customWidth="1"/>
    <col min="12" max="12" width="8" customWidth="1"/>
    <col min="13" max="13" width="9.85546875" customWidth="1"/>
    <col min="14" max="14" width="9.5703125" bestFit="1" customWidth="1"/>
    <col min="15" max="15" width="10.28515625" customWidth="1"/>
    <col min="16" max="16" width="9.42578125" bestFit="1" customWidth="1"/>
    <col min="17" max="17" width="10.140625" customWidth="1"/>
    <col min="18" max="18" width="9.5703125" bestFit="1" customWidth="1"/>
  </cols>
  <sheetData>
    <row r="1" spans="1:18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30" t="s">
        <v>51</v>
      </c>
      <c r="N1" s="30"/>
      <c r="O1" s="30"/>
      <c r="P1" s="30"/>
      <c r="Q1" s="30"/>
      <c r="R1" s="30"/>
    </row>
    <row r="2" spans="1:18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x14ac:dyDescent="0.25">
      <c r="A3" s="31" t="s">
        <v>56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x14ac:dyDescent="0.25"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pans="1:18" ht="39.75" customHeight="1" x14ac:dyDescent="0.25">
      <c r="A7" s="10" t="s">
        <v>44</v>
      </c>
      <c r="B7" s="28" t="s">
        <v>12</v>
      </c>
      <c r="C7" s="36" t="s">
        <v>48</v>
      </c>
      <c r="D7" s="36"/>
      <c r="E7" s="36"/>
      <c r="F7" s="46" t="s">
        <v>49</v>
      </c>
      <c r="G7" s="32" t="s">
        <v>57</v>
      </c>
      <c r="H7" s="33"/>
      <c r="I7" s="33"/>
      <c r="J7" s="34"/>
      <c r="K7" s="32" t="s">
        <v>58</v>
      </c>
      <c r="L7" s="33"/>
      <c r="M7" s="33"/>
      <c r="N7" s="34"/>
      <c r="O7" s="32" t="s">
        <v>59</v>
      </c>
      <c r="P7" s="33"/>
      <c r="Q7" s="33"/>
      <c r="R7" s="34"/>
    </row>
    <row r="8" spans="1:18" ht="24.75" x14ac:dyDescent="0.25">
      <c r="A8" s="11" t="s">
        <v>45</v>
      </c>
      <c r="B8" s="29"/>
      <c r="C8" s="8" t="s">
        <v>20</v>
      </c>
      <c r="D8" s="8" t="s">
        <v>21</v>
      </c>
      <c r="E8" s="27" t="s">
        <v>22</v>
      </c>
      <c r="F8" s="12" t="s">
        <v>50</v>
      </c>
      <c r="G8" s="8" t="s">
        <v>23</v>
      </c>
      <c r="H8" s="8" t="s">
        <v>24</v>
      </c>
      <c r="I8" s="8" t="s">
        <v>25</v>
      </c>
      <c r="J8" s="9" t="s">
        <v>26</v>
      </c>
      <c r="K8" s="8" t="s">
        <v>23</v>
      </c>
      <c r="L8" s="8" t="s">
        <v>24</v>
      </c>
      <c r="M8" s="8" t="s">
        <v>25</v>
      </c>
      <c r="N8" s="9" t="s">
        <v>26</v>
      </c>
      <c r="O8" s="8" t="s">
        <v>23</v>
      </c>
      <c r="P8" s="8" t="s">
        <v>24</v>
      </c>
      <c r="Q8" s="8" t="s">
        <v>25</v>
      </c>
      <c r="R8" s="9" t="s">
        <v>26</v>
      </c>
    </row>
    <row r="9" spans="1:18" s="4" customFormat="1" x14ac:dyDescent="0.25">
      <c r="A9" s="13">
        <v>1</v>
      </c>
      <c r="B9" s="14" t="s">
        <v>15</v>
      </c>
      <c r="C9" s="21">
        <v>21</v>
      </c>
      <c r="D9" s="21">
        <v>40</v>
      </c>
      <c r="E9" s="15">
        <f>C9*D9</f>
        <v>840</v>
      </c>
      <c r="F9" s="25"/>
      <c r="G9" s="38">
        <f>E9*B41</f>
        <v>366603.41555977229</v>
      </c>
      <c r="H9" s="38"/>
      <c r="I9" s="38"/>
      <c r="J9" s="39">
        <f>SUM(G9:I9)</f>
        <v>366603.41555977229</v>
      </c>
      <c r="K9" s="38">
        <f>E9*C41</f>
        <v>382542.69449715375</v>
      </c>
      <c r="L9" s="39"/>
      <c r="M9" s="39"/>
      <c r="N9" s="39">
        <f>SUM(K9:M9)</f>
        <v>382542.69449715375</v>
      </c>
      <c r="O9" s="38">
        <f>E9*D41</f>
        <v>382542.69449715375</v>
      </c>
      <c r="P9" s="38"/>
      <c r="Q9" s="38"/>
      <c r="R9" s="39">
        <f>SUM(O9:Q9)</f>
        <v>382542.69449715375</v>
      </c>
    </row>
    <row r="10" spans="1:18" s="4" customFormat="1" x14ac:dyDescent="0.25">
      <c r="A10" s="2">
        <v>2</v>
      </c>
      <c r="B10" s="5" t="s">
        <v>0</v>
      </c>
      <c r="C10" s="26"/>
      <c r="D10" s="26"/>
      <c r="E10" s="26"/>
      <c r="F10" s="26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</row>
    <row r="11" spans="1:18" s="4" customFormat="1" x14ac:dyDescent="0.25">
      <c r="A11" s="23" t="s">
        <v>55</v>
      </c>
      <c r="B11" s="5" t="s">
        <v>53</v>
      </c>
      <c r="C11" s="6">
        <v>21</v>
      </c>
      <c r="D11" s="6">
        <v>20</v>
      </c>
      <c r="E11" s="5">
        <f>C11*D11</f>
        <v>420</v>
      </c>
      <c r="F11" s="24"/>
      <c r="G11" s="41">
        <f>E11*B41</f>
        <v>183301.70777988614</v>
      </c>
      <c r="H11" s="41"/>
      <c r="I11" s="41"/>
      <c r="J11" s="42">
        <f>SUM(G11:I11)</f>
        <v>183301.70777988614</v>
      </c>
      <c r="K11" s="41">
        <f>E11*C41</f>
        <v>191271.34724857687</v>
      </c>
      <c r="L11" s="41"/>
      <c r="M11" s="41"/>
      <c r="N11" s="42">
        <f>SUM(K11:M11)</f>
        <v>191271.34724857687</v>
      </c>
      <c r="O11" s="41">
        <f>E11*D41</f>
        <v>191271.34724857687</v>
      </c>
      <c r="P11" s="41"/>
      <c r="Q11" s="41"/>
      <c r="R11" s="42">
        <f>SUM(O11:Q11)</f>
        <v>191271.34724857687</v>
      </c>
    </row>
    <row r="12" spans="1:18" s="4" customFormat="1" x14ac:dyDescent="0.25">
      <c r="A12" s="13">
        <v>3</v>
      </c>
      <c r="B12" s="14" t="s">
        <v>2</v>
      </c>
      <c r="C12" s="21">
        <v>21</v>
      </c>
      <c r="D12" s="21">
        <v>20</v>
      </c>
      <c r="E12" s="15">
        <f t="shared" ref="E12:E32" si="0">C12*D12</f>
        <v>420</v>
      </c>
      <c r="F12" s="25"/>
      <c r="G12" s="38">
        <f>E12*B41</f>
        <v>183301.70777988614</v>
      </c>
      <c r="H12" s="38"/>
      <c r="I12" s="38"/>
      <c r="J12" s="39">
        <f t="shared" ref="J12:J32" si="1">SUM(G12:I12)</f>
        <v>183301.70777988614</v>
      </c>
      <c r="K12" s="38">
        <f>E12*C41</f>
        <v>191271.34724857687</v>
      </c>
      <c r="L12" s="39"/>
      <c r="M12" s="39"/>
      <c r="N12" s="39">
        <f t="shared" ref="N12:N32" si="2">SUM(K12:M12)</f>
        <v>191271.34724857687</v>
      </c>
      <c r="O12" s="38">
        <f>E12*D41</f>
        <v>191271.34724857687</v>
      </c>
      <c r="P12" s="38"/>
      <c r="Q12" s="38"/>
      <c r="R12" s="39">
        <f t="shared" ref="R12:R32" si="3">SUM(O12:Q12)</f>
        <v>191271.34724857687</v>
      </c>
    </row>
    <row r="13" spans="1:18" s="4" customFormat="1" x14ac:dyDescent="0.25">
      <c r="A13" s="2">
        <v>4</v>
      </c>
      <c r="B13" s="5" t="s">
        <v>1</v>
      </c>
      <c r="C13" s="6">
        <v>21</v>
      </c>
      <c r="D13" s="6">
        <v>20</v>
      </c>
      <c r="E13" s="5">
        <f t="shared" si="0"/>
        <v>420</v>
      </c>
      <c r="F13" s="24"/>
      <c r="G13" s="41">
        <f>E13*B41</f>
        <v>183301.70777988614</v>
      </c>
      <c r="H13" s="41"/>
      <c r="I13" s="41"/>
      <c r="J13" s="42">
        <f t="shared" si="1"/>
        <v>183301.70777988614</v>
      </c>
      <c r="K13" s="41">
        <f>E13*C41</f>
        <v>191271.34724857687</v>
      </c>
      <c r="L13" s="41"/>
      <c r="M13" s="41"/>
      <c r="N13" s="42">
        <f t="shared" si="2"/>
        <v>191271.34724857687</v>
      </c>
      <c r="O13" s="41">
        <f>E13*D41</f>
        <v>191271.34724857687</v>
      </c>
      <c r="P13" s="41"/>
      <c r="Q13" s="41"/>
      <c r="R13" s="42">
        <f t="shared" si="3"/>
        <v>191271.34724857687</v>
      </c>
    </row>
    <row r="14" spans="1:18" s="4" customFormat="1" x14ac:dyDescent="0.25">
      <c r="A14" s="13">
        <v>5</v>
      </c>
      <c r="B14" s="14" t="s">
        <v>16</v>
      </c>
      <c r="C14" s="21">
        <v>21</v>
      </c>
      <c r="D14" s="21">
        <v>50</v>
      </c>
      <c r="E14" s="15">
        <f t="shared" si="0"/>
        <v>1050</v>
      </c>
      <c r="F14" s="25">
        <v>2</v>
      </c>
      <c r="G14" s="38">
        <f>E14*B41</f>
        <v>458254.26944971539</v>
      </c>
      <c r="H14" s="38">
        <v>500000</v>
      </c>
      <c r="I14" s="38"/>
      <c r="J14" s="39">
        <f t="shared" si="1"/>
        <v>958254.26944971539</v>
      </c>
      <c r="K14" s="38">
        <f>E14*C41</f>
        <v>478178.36812144215</v>
      </c>
      <c r="L14" s="39">
        <v>500000</v>
      </c>
      <c r="M14" s="39"/>
      <c r="N14" s="39">
        <f t="shared" si="2"/>
        <v>978178.36812144215</v>
      </c>
      <c r="O14" s="38">
        <f>E14*D41</f>
        <v>478178.36812144215</v>
      </c>
      <c r="P14" s="38">
        <v>500000</v>
      </c>
      <c r="Q14" s="38"/>
      <c r="R14" s="39">
        <f t="shared" si="3"/>
        <v>978178.36812144215</v>
      </c>
    </row>
    <row r="15" spans="1:18" s="4" customFormat="1" x14ac:dyDescent="0.25">
      <c r="A15" s="2">
        <v>6</v>
      </c>
      <c r="B15" s="3" t="s">
        <v>14</v>
      </c>
      <c r="C15" s="6">
        <v>21</v>
      </c>
      <c r="D15" s="6">
        <v>50</v>
      </c>
      <c r="E15" s="5">
        <f t="shared" si="0"/>
        <v>1050</v>
      </c>
      <c r="F15" s="24">
        <v>1</v>
      </c>
      <c r="G15" s="41">
        <f>E15*B41</f>
        <v>458254.26944971539</v>
      </c>
      <c r="H15" s="41"/>
      <c r="I15" s="41">
        <v>550000</v>
      </c>
      <c r="J15" s="42">
        <f t="shared" si="1"/>
        <v>1008254.2694497154</v>
      </c>
      <c r="K15" s="41">
        <f>E15*C41</f>
        <v>478178.36812144215</v>
      </c>
      <c r="L15" s="41"/>
      <c r="M15" s="41">
        <v>500000</v>
      </c>
      <c r="N15" s="42">
        <f t="shared" si="2"/>
        <v>978178.36812144215</v>
      </c>
      <c r="O15" s="41">
        <f>E15*D41</f>
        <v>478178.36812144215</v>
      </c>
      <c r="P15" s="41"/>
      <c r="Q15" s="41">
        <v>500000</v>
      </c>
      <c r="R15" s="42">
        <f t="shared" si="3"/>
        <v>978178.36812144215</v>
      </c>
    </row>
    <row r="16" spans="1:18" s="4" customFormat="1" x14ac:dyDescent="0.25">
      <c r="A16" s="17">
        <v>7</v>
      </c>
      <c r="B16" s="18" t="s">
        <v>17</v>
      </c>
      <c r="C16" s="19"/>
      <c r="D16" s="19"/>
      <c r="E16" s="19"/>
      <c r="F16" s="37"/>
      <c r="G16" s="43"/>
      <c r="H16" s="43"/>
      <c r="I16" s="43"/>
      <c r="J16" s="44">
        <f t="shared" si="1"/>
        <v>0</v>
      </c>
      <c r="K16" s="45"/>
      <c r="L16" s="45"/>
      <c r="M16" s="45"/>
      <c r="N16" s="44">
        <f t="shared" si="2"/>
        <v>0</v>
      </c>
      <c r="O16" s="45"/>
      <c r="P16" s="45"/>
      <c r="Q16" s="45"/>
      <c r="R16" s="44">
        <f t="shared" si="3"/>
        <v>0</v>
      </c>
    </row>
    <row r="17" spans="1:18" s="4" customFormat="1" x14ac:dyDescent="0.25">
      <c r="A17" s="13" t="s">
        <v>38</v>
      </c>
      <c r="B17" s="14" t="s">
        <v>28</v>
      </c>
      <c r="C17" s="21">
        <v>20</v>
      </c>
      <c r="D17" s="21">
        <v>20</v>
      </c>
      <c r="E17" s="15">
        <f>C17*D17</f>
        <v>400</v>
      </c>
      <c r="F17" s="25"/>
      <c r="G17" s="38">
        <f>E17*B41</f>
        <v>174573.05502846299</v>
      </c>
      <c r="H17" s="38"/>
      <c r="I17" s="38"/>
      <c r="J17" s="39">
        <f t="shared" si="1"/>
        <v>174573.05502846299</v>
      </c>
      <c r="K17" s="38">
        <f>E17*C41</f>
        <v>182163.18785578749</v>
      </c>
      <c r="L17" s="38"/>
      <c r="M17" s="38"/>
      <c r="N17" s="39">
        <f>SUM(K17:M17)</f>
        <v>182163.18785578749</v>
      </c>
      <c r="O17" s="38">
        <f>E17*D41</f>
        <v>182163.18785578749</v>
      </c>
      <c r="P17" s="38"/>
      <c r="Q17" s="38"/>
      <c r="R17" s="39">
        <f>SUM(O17:Q17)</f>
        <v>182163.18785578749</v>
      </c>
    </row>
    <row r="18" spans="1:18" s="4" customFormat="1" x14ac:dyDescent="0.25">
      <c r="A18" s="2" t="s">
        <v>29</v>
      </c>
      <c r="B18" s="5" t="s">
        <v>3</v>
      </c>
      <c r="C18" s="6">
        <v>21</v>
      </c>
      <c r="D18" s="6">
        <v>20</v>
      </c>
      <c r="E18" s="5">
        <f t="shared" si="0"/>
        <v>420</v>
      </c>
      <c r="F18" s="24"/>
      <c r="G18" s="41">
        <f>E18*B41</f>
        <v>183301.70777988614</v>
      </c>
      <c r="H18" s="41"/>
      <c r="I18" s="41"/>
      <c r="J18" s="42">
        <f t="shared" si="1"/>
        <v>183301.70777988614</v>
      </c>
      <c r="K18" s="41">
        <f>E18*C41</f>
        <v>191271.34724857687</v>
      </c>
      <c r="L18" s="41"/>
      <c r="M18" s="41"/>
      <c r="N18" s="42">
        <f t="shared" si="2"/>
        <v>191271.34724857687</v>
      </c>
      <c r="O18" s="41">
        <f>E18*D41</f>
        <v>191271.34724857687</v>
      </c>
      <c r="P18" s="41"/>
      <c r="Q18" s="41"/>
      <c r="R18" s="42">
        <f t="shared" si="3"/>
        <v>191271.34724857687</v>
      </c>
    </row>
    <row r="19" spans="1:18" s="4" customFormat="1" x14ac:dyDescent="0.25">
      <c r="A19" s="17" t="s">
        <v>30</v>
      </c>
      <c r="B19" s="18" t="s">
        <v>18</v>
      </c>
      <c r="C19" s="19"/>
      <c r="D19" s="19"/>
      <c r="E19" s="19"/>
      <c r="F19" s="37"/>
      <c r="G19" s="43"/>
      <c r="H19" s="43"/>
      <c r="I19" s="43"/>
      <c r="J19" s="44">
        <f t="shared" si="1"/>
        <v>0</v>
      </c>
      <c r="K19" s="45"/>
      <c r="L19" s="45"/>
      <c r="M19" s="45"/>
      <c r="N19" s="44">
        <f t="shared" si="2"/>
        <v>0</v>
      </c>
      <c r="O19" s="45"/>
      <c r="P19" s="45"/>
      <c r="Q19" s="45"/>
      <c r="R19" s="44">
        <f t="shared" si="3"/>
        <v>0</v>
      </c>
    </row>
    <row r="20" spans="1:18" s="4" customFormat="1" x14ac:dyDescent="0.25">
      <c r="A20" s="2" t="s">
        <v>31</v>
      </c>
      <c r="B20" s="3" t="s">
        <v>27</v>
      </c>
      <c r="C20" s="6">
        <v>21</v>
      </c>
      <c r="D20" s="6">
        <v>20</v>
      </c>
      <c r="E20" s="5">
        <f>C20*D20</f>
        <v>420</v>
      </c>
      <c r="F20" s="24"/>
      <c r="G20" s="41">
        <f>E20*B41</f>
        <v>183301.70777988614</v>
      </c>
      <c r="H20" s="41"/>
      <c r="I20" s="41"/>
      <c r="J20" s="42">
        <f t="shared" si="1"/>
        <v>183301.70777988614</v>
      </c>
      <c r="K20" s="41">
        <f>E20*C41</f>
        <v>191271.34724857687</v>
      </c>
      <c r="L20" s="41"/>
      <c r="M20" s="41"/>
      <c r="N20" s="42">
        <f>SUM(K20:M20)</f>
        <v>191271.34724857687</v>
      </c>
      <c r="O20" s="41">
        <f>E20*D41</f>
        <v>191271.34724857687</v>
      </c>
      <c r="P20" s="41"/>
      <c r="Q20" s="41"/>
      <c r="R20" s="42">
        <f>SUM(O20:Q20)</f>
        <v>191271.34724857687</v>
      </c>
    </row>
    <row r="21" spans="1:18" s="4" customFormat="1" x14ac:dyDescent="0.25">
      <c r="A21" s="13" t="s">
        <v>32</v>
      </c>
      <c r="B21" s="15" t="s">
        <v>4</v>
      </c>
      <c r="C21" s="21">
        <v>21</v>
      </c>
      <c r="D21" s="21">
        <v>20</v>
      </c>
      <c r="E21" s="15">
        <f t="shared" si="0"/>
        <v>420</v>
      </c>
      <c r="F21" s="25"/>
      <c r="G21" s="38">
        <f>E21*B41</f>
        <v>183301.70777988614</v>
      </c>
      <c r="H21" s="38"/>
      <c r="I21" s="38"/>
      <c r="J21" s="39">
        <f t="shared" si="1"/>
        <v>183301.70777988614</v>
      </c>
      <c r="K21" s="38">
        <f>E21*C41</f>
        <v>191271.34724857687</v>
      </c>
      <c r="L21" s="38"/>
      <c r="M21" s="38"/>
      <c r="N21" s="39">
        <f t="shared" si="2"/>
        <v>191271.34724857687</v>
      </c>
      <c r="O21" s="38">
        <f>E21*D41</f>
        <v>191271.34724857687</v>
      </c>
      <c r="P21" s="38"/>
      <c r="Q21" s="38"/>
      <c r="R21" s="39">
        <f t="shared" si="3"/>
        <v>191271.34724857687</v>
      </c>
    </row>
    <row r="22" spans="1:18" s="4" customFormat="1" x14ac:dyDescent="0.25">
      <c r="A22" s="2" t="s">
        <v>33</v>
      </c>
      <c r="B22" s="5" t="s">
        <v>5</v>
      </c>
      <c r="C22" s="6">
        <v>21</v>
      </c>
      <c r="D22" s="6">
        <v>20</v>
      </c>
      <c r="E22" s="5">
        <f t="shared" si="0"/>
        <v>420</v>
      </c>
      <c r="F22" s="24"/>
      <c r="G22" s="41">
        <f>E22*B41</f>
        <v>183301.70777988614</v>
      </c>
      <c r="H22" s="41"/>
      <c r="I22" s="41"/>
      <c r="J22" s="42">
        <f t="shared" si="1"/>
        <v>183301.70777988614</v>
      </c>
      <c r="K22" s="41">
        <f>E22*C41</f>
        <v>191271.34724857687</v>
      </c>
      <c r="L22" s="41"/>
      <c r="M22" s="41"/>
      <c r="N22" s="42">
        <f t="shared" si="2"/>
        <v>191271.34724857687</v>
      </c>
      <c r="O22" s="41">
        <f>E22*D41</f>
        <v>191271.34724857687</v>
      </c>
      <c r="P22" s="41"/>
      <c r="Q22" s="41"/>
      <c r="R22" s="42">
        <f t="shared" si="3"/>
        <v>191271.34724857687</v>
      </c>
    </row>
    <row r="23" spans="1:18" s="4" customFormat="1" x14ac:dyDescent="0.25">
      <c r="A23" s="13" t="s">
        <v>34</v>
      </c>
      <c r="B23" s="15" t="s">
        <v>6</v>
      </c>
      <c r="C23" s="21">
        <v>21</v>
      </c>
      <c r="D23" s="21">
        <v>40</v>
      </c>
      <c r="E23" s="15">
        <f t="shared" si="0"/>
        <v>840</v>
      </c>
      <c r="F23" s="25"/>
      <c r="G23" s="38">
        <f>E23*B41</f>
        <v>366603.41555977229</v>
      </c>
      <c r="H23" s="38"/>
      <c r="I23" s="38"/>
      <c r="J23" s="39">
        <f t="shared" si="1"/>
        <v>366603.41555977229</v>
      </c>
      <c r="K23" s="38">
        <f>E23*C41</f>
        <v>382542.69449715375</v>
      </c>
      <c r="L23" s="38"/>
      <c r="M23" s="38"/>
      <c r="N23" s="39">
        <f t="shared" si="2"/>
        <v>382542.69449715375</v>
      </c>
      <c r="O23" s="38">
        <f>E23*D41</f>
        <v>382542.69449715375</v>
      </c>
      <c r="P23" s="38"/>
      <c r="Q23" s="38"/>
      <c r="R23" s="39">
        <f t="shared" si="3"/>
        <v>382542.69449715375</v>
      </c>
    </row>
    <row r="24" spans="1:18" s="4" customFormat="1" x14ac:dyDescent="0.25">
      <c r="A24" s="2" t="s">
        <v>35</v>
      </c>
      <c r="B24" s="5" t="s">
        <v>7</v>
      </c>
      <c r="C24" s="6">
        <v>21</v>
      </c>
      <c r="D24" s="6">
        <v>20</v>
      </c>
      <c r="E24" s="5">
        <f t="shared" si="0"/>
        <v>420</v>
      </c>
      <c r="F24" s="24"/>
      <c r="G24" s="41">
        <f>E24*B41</f>
        <v>183301.70777988614</v>
      </c>
      <c r="H24" s="41"/>
      <c r="I24" s="41"/>
      <c r="J24" s="42">
        <f t="shared" si="1"/>
        <v>183301.70777988614</v>
      </c>
      <c r="K24" s="41">
        <f>E24*C41</f>
        <v>191271.34724857687</v>
      </c>
      <c r="L24" s="41"/>
      <c r="M24" s="41"/>
      <c r="N24" s="42">
        <f t="shared" si="2"/>
        <v>191271.34724857687</v>
      </c>
      <c r="O24" s="41">
        <f>E24*D41</f>
        <v>191271.34724857687</v>
      </c>
      <c r="P24" s="41"/>
      <c r="Q24" s="41"/>
      <c r="R24" s="42">
        <f t="shared" si="3"/>
        <v>191271.34724857687</v>
      </c>
    </row>
    <row r="25" spans="1:18" s="4" customFormat="1" x14ac:dyDescent="0.25">
      <c r="A25" s="13" t="s">
        <v>36</v>
      </c>
      <c r="B25" s="15" t="s">
        <v>8</v>
      </c>
      <c r="C25" s="21">
        <v>21</v>
      </c>
      <c r="D25" s="21">
        <v>20</v>
      </c>
      <c r="E25" s="15">
        <f t="shared" si="0"/>
        <v>420</v>
      </c>
      <c r="F25" s="25"/>
      <c r="G25" s="38">
        <f>E25*B41</f>
        <v>183301.70777988614</v>
      </c>
      <c r="H25" s="38"/>
      <c r="I25" s="38"/>
      <c r="J25" s="39">
        <f t="shared" si="1"/>
        <v>183301.70777988614</v>
      </c>
      <c r="K25" s="38">
        <f>E25*C41</f>
        <v>191271.34724857687</v>
      </c>
      <c r="L25" s="38"/>
      <c r="M25" s="38"/>
      <c r="N25" s="39">
        <f t="shared" si="2"/>
        <v>191271.34724857687</v>
      </c>
      <c r="O25" s="38">
        <f>E25*D41</f>
        <v>191271.34724857687</v>
      </c>
      <c r="P25" s="38"/>
      <c r="Q25" s="38"/>
      <c r="R25" s="39">
        <f t="shared" si="3"/>
        <v>191271.34724857687</v>
      </c>
    </row>
    <row r="26" spans="1:18" s="4" customFormat="1" x14ac:dyDescent="0.25">
      <c r="A26" s="17" t="s">
        <v>37</v>
      </c>
      <c r="B26" s="19" t="s">
        <v>9</v>
      </c>
      <c r="C26" s="20"/>
      <c r="D26" s="20"/>
      <c r="E26" s="19"/>
      <c r="F26" s="37"/>
      <c r="G26" s="43"/>
      <c r="H26" s="43"/>
      <c r="I26" s="43"/>
      <c r="J26" s="44">
        <f t="shared" si="1"/>
        <v>0</v>
      </c>
      <c r="K26" s="43"/>
      <c r="L26" s="43"/>
      <c r="M26" s="43"/>
      <c r="N26" s="44">
        <f t="shared" si="2"/>
        <v>0</v>
      </c>
      <c r="O26" s="43"/>
      <c r="P26" s="43"/>
      <c r="Q26" s="43"/>
      <c r="R26" s="44">
        <f t="shared" si="3"/>
        <v>0</v>
      </c>
    </row>
    <row r="27" spans="1:18" s="4" customFormat="1" x14ac:dyDescent="0.25">
      <c r="A27" s="2" t="s">
        <v>39</v>
      </c>
      <c r="B27" s="5" t="s">
        <v>46</v>
      </c>
      <c r="C27" s="6">
        <v>20</v>
      </c>
      <c r="D27" s="6">
        <v>20</v>
      </c>
      <c r="E27" s="5">
        <f t="shared" si="0"/>
        <v>400</v>
      </c>
      <c r="F27" s="24"/>
      <c r="G27" s="41">
        <f>E27*B41</f>
        <v>174573.05502846299</v>
      </c>
      <c r="H27" s="41"/>
      <c r="I27" s="41"/>
      <c r="J27" s="42">
        <f t="shared" si="1"/>
        <v>174573.05502846299</v>
      </c>
      <c r="K27" s="41">
        <f>E27*C41</f>
        <v>182163.18785578749</v>
      </c>
      <c r="L27" s="41"/>
      <c r="M27" s="41"/>
      <c r="N27" s="42">
        <f t="shared" si="2"/>
        <v>182163.18785578749</v>
      </c>
      <c r="O27" s="41">
        <f>E27*D41</f>
        <v>182163.18785578749</v>
      </c>
      <c r="P27" s="41"/>
      <c r="Q27" s="41"/>
      <c r="R27" s="42">
        <f t="shared" si="3"/>
        <v>182163.18785578749</v>
      </c>
    </row>
    <row r="28" spans="1:18" s="4" customFormat="1" x14ac:dyDescent="0.25">
      <c r="A28" s="13" t="s">
        <v>40</v>
      </c>
      <c r="B28" s="15" t="s">
        <v>47</v>
      </c>
      <c r="C28" s="21">
        <v>10</v>
      </c>
      <c r="D28" s="21">
        <v>10</v>
      </c>
      <c r="E28" s="15">
        <f t="shared" si="0"/>
        <v>100</v>
      </c>
      <c r="F28" s="25"/>
      <c r="G28" s="38">
        <f>E28*B41</f>
        <v>43643.263757115747</v>
      </c>
      <c r="H28" s="38"/>
      <c r="I28" s="38"/>
      <c r="J28" s="39">
        <f t="shared" si="1"/>
        <v>43643.263757115747</v>
      </c>
      <c r="K28" s="38">
        <f>E28*C41</f>
        <v>45540.796963946872</v>
      </c>
      <c r="L28" s="38"/>
      <c r="M28" s="38"/>
      <c r="N28" s="39">
        <f t="shared" si="2"/>
        <v>45540.796963946872</v>
      </c>
      <c r="O28" s="38">
        <f>E28*D41</f>
        <v>45540.796963946872</v>
      </c>
      <c r="P28" s="38"/>
      <c r="Q28" s="38"/>
      <c r="R28" s="39">
        <f t="shared" si="3"/>
        <v>45540.796963946872</v>
      </c>
    </row>
    <row r="29" spans="1:18" s="4" customFormat="1" x14ac:dyDescent="0.25">
      <c r="A29" s="2" t="s">
        <v>41</v>
      </c>
      <c r="B29" s="5" t="s">
        <v>10</v>
      </c>
      <c r="C29" s="6">
        <v>21</v>
      </c>
      <c r="D29" s="6">
        <v>60</v>
      </c>
      <c r="E29" s="5">
        <f t="shared" si="0"/>
        <v>1260</v>
      </c>
      <c r="F29" s="24">
        <v>2</v>
      </c>
      <c r="G29" s="41">
        <f>E29*B41</f>
        <v>549905.12333965849</v>
      </c>
      <c r="H29" s="41">
        <v>500000</v>
      </c>
      <c r="I29" s="41"/>
      <c r="J29" s="42">
        <f t="shared" si="1"/>
        <v>1049905.1233396586</v>
      </c>
      <c r="K29" s="41">
        <f>E29*C41</f>
        <v>573814.04174573056</v>
      </c>
      <c r="L29" s="41">
        <v>500000</v>
      </c>
      <c r="M29" s="41"/>
      <c r="N29" s="42">
        <f t="shared" si="2"/>
        <v>1073814.0417457307</v>
      </c>
      <c r="O29" s="41">
        <f>E29*D41</f>
        <v>573814.04174573056</v>
      </c>
      <c r="P29" s="41">
        <v>500000</v>
      </c>
      <c r="Q29" s="41"/>
      <c r="R29" s="42">
        <f t="shared" si="3"/>
        <v>1073814.0417457307</v>
      </c>
    </row>
    <row r="30" spans="1:18" s="4" customFormat="1" x14ac:dyDescent="0.25">
      <c r="A30" s="13" t="s">
        <v>42</v>
      </c>
      <c r="B30" s="14" t="s">
        <v>19</v>
      </c>
      <c r="C30" s="16"/>
      <c r="D30" s="16"/>
      <c r="E30" s="16"/>
      <c r="F30" s="16"/>
      <c r="G30" s="38"/>
      <c r="H30" s="38"/>
      <c r="I30" s="38"/>
      <c r="J30" s="39">
        <f t="shared" si="1"/>
        <v>0</v>
      </c>
      <c r="K30" s="40"/>
      <c r="L30" s="40"/>
      <c r="M30" s="40"/>
      <c r="N30" s="40"/>
      <c r="O30" s="40"/>
      <c r="P30" s="40"/>
      <c r="Q30" s="40"/>
      <c r="R30" s="40"/>
    </row>
    <row r="31" spans="1:18" s="4" customFormat="1" x14ac:dyDescent="0.25">
      <c r="A31" s="22" t="s">
        <v>54</v>
      </c>
      <c r="B31" s="14" t="s">
        <v>52</v>
      </c>
      <c r="C31" s="21">
        <v>20</v>
      </c>
      <c r="D31" s="21">
        <v>20</v>
      </c>
      <c r="E31" s="15">
        <f>C31*D31</f>
        <v>400</v>
      </c>
      <c r="F31" s="25"/>
      <c r="G31" s="38">
        <f>E31*B41</f>
        <v>174573.05502846299</v>
      </c>
      <c r="H31" s="38"/>
      <c r="I31" s="38"/>
      <c r="J31" s="39">
        <f t="shared" si="1"/>
        <v>174573.05502846299</v>
      </c>
      <c r="K31" s="38">
        <f>E31*C41</f>
        <v>182163.18785578749</v>
      </c>
      <c r="L31" s="38"/>
      <c r="M31" s="38"/>
      <c r="N31" s="39">
        <f>SUM(K31:M31)</f>
        <v>182163.18785578749</v>
      </c>
      <c r="O31" s="38">
        <f>E31*D41</f>
        <v>182163.18785578749</v>
      </c>
      <c r="P31" s="38"/>
      <c r="Q31" s="38"/>
      <c r="R31" s="39">
        <f>SUM(O31:Q31)</f>
        <v>182163.18785578749</v>
      </c>
    </row>
    <row r="32" spans="1:18" s="4" customFormat="1" x14ac:dyDescent="0.25">
      <c r="A32" s="2" t="s">
        <v>43</v>
      </c>
      <c r="B32" s="5" t="s">
        <v>11</v>
      </c>
      <c r="C32" s="6">
        <v>21</v>
      </c>
      <c r="D32" s="6">
        <v>20</v>
      </c>
      <c r="E32" s="5">
        <f t="shared" si="0"/>
        <v>420</v>
      </c>
      <c r="F32" s="24"/>
      <c r="G32" s="41">
        <f>E32*B41</f>
        <v>183301.70777988614</v>
      </c>
      <c r="H32" s="41"/>
      <c r="I32" s="41"/>
      <c r="J32" s="42">
        <f t="shared" si="1"/>
        <v>183301.70777988614</v>
      </c>
      <c r="K32" s="41">
        <f>E32*C41</f>
        <v>191271.34724857687</v>
      </c>
      <c r="L32" s="41"/>
      <c r="M32" s="41"/>
      <c r="N32" s="42">
        <f t="shared" si="2"/>
        <v>191271.34724857687</v>
      </c>
      <c r="O32" s="41">
        <f>E32*D41</f>
        <v>191271.34724857687</v>
      </c>
      <c r="P32" s="41"/>
      <c r="Q32" s="41"/>
      <c r="R32" s="42">
        <f t="shared" si="3"/>
        <v>191271.34724857687</v>
      </c>
    </row>
    <row r="33" spans="1:18" s="4" customFormat="1" x14ac:dyDescent="0.25">
      <c r="A33" s="5"/>
      <c r="B33" s="1" t="s">
        <v>13</v>
      </c>
      <c r="C33" s="5">
        <f>SUM(C9:C32)</f>
        <v>385</v>
      </c>
      <c r="D33" s="5">
        <f>SUM(D9:D32)</f>
        <v>510</v>
      </c>
      <c r="E33" s="5">
        <f>SUM(E9:E32)</f>
        <v>10540</v>
      </c>
      <c r="F33" s="5"/>
      <c r="G33" s="41">
        <f>SUM(G9:G32)</f>
        <v>4600000</v>
      </c>
      <c r="H33" s="41"/>
      <c r="I33" s="41"/>
      <c r="J33" s="42">
        <f>SUM(J9:J32)</f>
        <v>6150000</v>
      </c>
      <c r="K33" s="41">
        <f>SUM(K9:K32)</f>
        <v>4800000.0000000009</v>
      </c>
      <c r="L33" s="41"/>
      <c r="M33" s="41"/>
      <c r="N33" s="42">
        <f>SUM(N9:N32)</f>
        <v>6300000.0000000009</v>
      </c>
      <c r="O33" s="41">
        <f>SUM(O9:O32)</f>
        <v>4800000.0000000009</v>
      </c>
      <c r="P33" s="41"/>
      <c r="Q33" s="41"/>
      <c r="R33" s="42">
        <f>SUM(R9:R32)</f>
        <v>6300000.0000000009</v>
      </c>
    </row>
    <row r="37" spans="1:18" hidden="1" x14ac:dyDescent="0.25"/>
    <row r="38" spans="1:18" hidden="1" x14ac:dyDescent="0.25">
      <c r="B38">
        <v>2017</v>
      </c>
      <c r="C38">
        <v>2018</v>
      </c>
      <c r="D38">
        <v>2019</v>
      </c>
    </row>
    <row r="39" spans="1:18" hidden="1" x14ac:dyDescent="0.25">
      <c r="B39">
        <v>4600000</v>
      </c>
      <c r="C39">
        <v>4800000</v>
      </c>
      <c r="D39">
        <v>4800000</v>
      </c>
    </row>
    <row r="40" spans="1:18" hidden="1" x14ac:dyDescent="0.25"/>
    <row r="41" spans="1:18" hidden="1" x14ac:dyDescent="0.25">
      <c r="B41">
        <f>B39/E33</f>
        <v>436.4326375711575</v>
      </c>
      <c r="C41">
        <f>C39/E33</f>
        <v>455.40796963946872</v>
      </c>
      <c r="D41">
        <f>D39/E33</f>
        <v>455.40796963946872</v>
      </c>
    </row>
  </sheetData>
  <mergeCells count="8">
    <mergeCell ref="B7:B8"/>
    <mergeCell ref="M1:R1"/>
    <mergeCell ref="A3:R5"/>
    <mergeCell ref="G7:J7"/>
    <mergeCell ref="K7:N7"/>
    <mergeCell ref="O7:R7"/>
    <mergeCell ref="G6:R6"/>
    <mergeCell ref="C7:E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2017-2019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Александрович Соколов</dc:creator>
  <cp:lastModifiedBy>Старостина Рузанна Левоновна</cp:lastModifiedBy>
  <cp:lastPrinted>2016-10-07T13:17:41Z</cp:lastPrinted>
  <dcterms:created xsi:type="dcterms:W3CDTF">2015-12-02T09:36:46Z</dcterms:created>
  <dcterms:modified xsi:type="dcterms:W3CDTF">2016-10-07T13:22:02Z</dcterms:modified>
</cp:coreProperties>
</file>