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 (2)" sheetId="2" r:id="rId1"/>
    <sheet name="Планирование расходов" sheetId="1" r:id="rId2"/>
  </sheets>
  <calcPr calcId="145621"/>
</workbook>
</file>

<file path=xl/calcChain.xml><?xml version="1.0" encoding="utf-8"?>
<calcChain xmlns="http://schemas.openxmlformats.org/spreadsheetml/2006/main">
  <c r="D76" i="1" l="1"/>
  <c r="C76" i="1"/>
  <c r="D20" i="1"/>
  <c r="C20" i="1"/>
  <c r="B76" i="1"/>
  <c r="D8" i="1" l="1"/>
  <c r="C8" i="1"/>
  <c r="B8" i="1"/>
  <c r="B105" i="1"/>
  <c r="C105" i="1"/>
  <c r="D105" i="1"/>
  <c r="B65" i="1" l="1"/>
  <c r="B64" i="1"/>
  <c r="B61" i="1"/>
  <c r="B59" i="1"/>
  <c r="B54" i="1"/>
  <c r="B48" i="1"/>
  <c r="B31" i="1"/>
  <c r="B27" i="1"/>
  <c r="B20" i="1"/>
  <c r="B15" i="1"/>
  <c r="D29" i="1" l="1"/>
  <c r="B29" i="1"/>
  <c r="B14" i="1" s="1"/>
  <c r="B7" i="1" s="1"/>
  <c r="D73" i="1"/>
  <c r="C73" i="1"/>
  <c r="C14" i="1" s="1"/>
  <c r="C7" i="1" s="1"/>
  <c r="B73" i="1"/>
  <c r="D14" i="1" l="1"/>
  <c r="D7" i="1" s="1"/>
</calcChain>
</file>

<file path=xl/sharedStrings.xml><?xml version="1.0" encoding="utf-8"?>
<sst xmlns="http://schemas.openxmlformats.org/spreadsheetml/2006/main" count="236" uniqueCount="115">
  <si>
    <t>ИТОГО: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</si>
  <si>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</si>
  <si>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</si>
  <si>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</si>
  <si>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Дотации на поощрение достижения наилучших показателей оценки качества управления муниципальными финансами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</si>
  <si>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</si>
  <si>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Субсидии на строительство, реконструкцию и приобретение объектов для организации дошкольного образования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</si>
  <si>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</si>
  <si>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</si>
  <si>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</si>
  <si>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на реновацию организаций общего образования</t>
  </si>
  <si>
    <t>Субсидии на строительство, реконструкцию, приобретение и пристрою объектов для организации общего образования</t>
  </si>
  <si>
    <t>Субсидии на развитие системы дополнительного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</si>
  <si>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</si>
  <si>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</si>
  <si>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отдыха и оздоровления детей и подростков</t>
  </si>
  <si>
    <t>Субсидии на организацию отдыха детей в каникулярное время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</si>
  <si>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</si>
  <si>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реализацию мероприятий по строительству и реконструкции спортивных объектов</t>
  </si>
  <si>
    <t>Субсидии на реализацию мероприятий по подготовке и проведению чемпионата мира по футболу в 2018 году в Российской Федерации</t>
  </si>
  <si>
    <t>Субсидии на реализацию мероприятий по проведению капитального ремонта спортивных объектов</t>
  </si>
  <si>
    <t>Субсидии на капитальный ремонт объектов культуры городских поселений Ленинградской области</t>
  </si>
  <si>
    <t>Субсидии на строительство и реконструкцию объектов культуры в городских поселениях Ленинградской области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</si>
  <si>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</si>
  <si>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</si>
  <si>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</si>
  <si>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</si>
  <si>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</si>
  <si>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</si>
  <si>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</si>
  <si>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</si>
  <si>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проектирование и строительство объектов инженерной и транспортной инфраструктуры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</si>
  <si>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</si>
  <si>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</si>
  <si>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</si>
  <si>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</si>
  <si>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</si>
  <si>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</si>
  <si>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</si>
  <si>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</si>
  <si>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</si>
  <si>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</si>
  <si>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</si>
  <si>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</si>
  <si>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</si>
  <si>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</si>
  <si>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организацию мониторинга деятельности субъектов малого и среднего предпринимательства Ленинградской области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</si>
  <si>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</si>
  <si>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на проектирование и строительство (реконструкцию)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</si>
  <si>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</si>
  <si>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</si>
  <si>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проектирование, строительство и реконструкцию объектов в целях обустройства сельских населенных пунктов</t>
  </si>
  <si>
    <t>Субсидии на капитальный ремонт объектов в целях обустройства сельских населенных пунктов</t>
  </si>
  <si>
    <t>Субсидии на мероприятия по комплексной компактной застройке и благоустройству сельских территорий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</si>
  <si>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</si>
  <si>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</si>
  <si>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</si>
  <si>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развитие и поддержку информационных технологий, обеспечивающих бюджетный процесс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</si>
  <si>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</si>
  <si>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</si>
  <si>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Субсидии на обеспечение деятельности информационно-консультационных центров для потребителей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</si>
  <si>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</si>
  <si>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</si>
  <si>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Субсидии на реализацию комплекса мер по профилактике правонарушений и рискованного поведения в молодежной среде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</si>
  <si>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</si>
  <si>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</si>
  <si>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</si>
  <si>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организации и осуществлению деятельности по опеке и попечительству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</si>
  <si>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</si>
  <si>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</si>
  <si>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Субвенции по организации социального обслуживания граждан, в том числе по апробации методик и технологий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</si>
  <si>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</si>
  <si>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</si>
  <si>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</si>
  <si>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</si>
  <si>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</si>
  <si>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</si>
  <si>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</si>
  <si>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</si>
  <si>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</si>
  <si>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</si>
  <si>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</si>
  <si>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</si>
  <si>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Субвенции в сфере жилищных отношений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</si>
  <si>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</si>
  <si>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</si>
  <si>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</si>
  <si>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по поддержке сельскохозяйственного производства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</si>
  <si>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</si>
  <si>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Субвенции в области архивного дела</t>
  </si>
  <si>
    <t>Субвенции в сфере обращения с безнадзорными животными на территории Ленинградской области</t>
  </si>
  <si>
    <t>Субвенции по распоряжению земельными участками, государственная собственность на которые не разграничена</t>
  </si>
  <si>
    <t>Иные межбюджетные трансферты на поощрение победителей и лауреатов областных конкурсов в области образования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</si>
  <si>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</si>
  <si>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</si>
  <si>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</si>
  <si>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Иные межбюджетные трансферты на премирование победителей областных конкурсов в сфере культуры и искусства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</si>
  <si>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</si>
  <si>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</si>
  <si>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</si>
  <si>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</si>
  <si>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Дотации</t>
  </si>
  <si>
    <t>тыс. руб.</t>
  </si>
  <si>
    <t>ФОРМЫ, ЦЕЛИ И ОБЪЕМ МЕЖБЮДЖЕТНЫХ ТРАНСФЕРТОВ
БЮДЖЕТАМ МУНИЦИПАЛЬНЫХ ОБРАЗОВАНИЙ ЛЕНИНГРАДСКОЙ ОБЛАСТИ НА 2017 ГОД И НА ПЛАНОВЫЙ ПЕРИОД 2018 И 2019 ГОДОВ</t>
  </si>
  <si>
    <t>Приложение 2 к пояснительной записке 2017 года</t>
  </si>
  <si>
    <t>Наименование</t>
  </si>
  <si>
    <t>2017 год</t>
  </si>
  <si>
    <t>2018 год</t>
  </si>
  <si>
    <t>2019 год</t>
  </si>
  <si>
    <t>Субсидии</t>
  </si>
  <si>
    <t>Субвенции</t>
  </si>
  <si>
    <t>Иные межбюджетные трансферты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</si>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</sst>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3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2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/>
    <xf numFmtId="49" fontId="2" fillId="0" borderId="2" xfId="0" applyNumberFormat="1" applyFont="1" applyBorder="1" applyAlignment="1" applyProtection="1">
      <alignment horizontal="left" vertical="center" wrapText="1"/>
    </xf>
    <xf numFmtId="164" fontId="2" fillId="0" borderId="2" xfId="0" applyNumberFormat="1" applyFont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165" fontId="1" fillId="0" borderId="2" xfId="0" applyNumberFormat="1" applyFont="1" applyFill="1" applyBorder="1" applyAlignment="1" applyProtection="1">
      <alignment horizontal="center"/>
    </xf>
    <xf numFmtId="165" fontId="1" fillId="0" borderId="2" xfId="0" applyNumberFormat="1" applyFont="1" applyFill="1" applyBorder="1" applyAlignment="1" applyProtection="1">
      <alignment horizontal="center" wrapText="1"/>
    </xf>
    <xf numFmtId="165" fontId="2" fillId="0" borderId="2" xfId="0" applyNumberFormat="1" applyFont="1" applyFill="1" applyBorder="1" applyAlignment="1" applyProtection="1">
      <alignment horizontal="center" vertical="center" wrapText="1"/>
    </xf>
    <xf numFmtId="165" fontId="1" fillId="0" borderId="2" xfId="0" applyNumberFormat="1" applyFont="1" applyFill="1" applyBorder="1" applyAlignment="1" applyProtection="1">
      <alignment horizontal="right" wrapText="1"/>
    </xf>
    <xf numFmtId="165" fontId="2" fillId="0" borderId="2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5" fontId="2" fillId="2" borderId="2" xfId="0" applyNumberFormat="1" applyFont="1" applyFill="1" applyBorder="1" applyAlignment="1" applyProtection="1">
      <alignment horizontal="right" vertical="center" wrapText="1"/>
    </xf>
    <xf numFmtId="49" fontId="2" fillId="2" borderId="2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164" fontId="2" fillId="0" borderId="2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17"/>
  <sheetViews>
    <sheetView showGridLines="0" tabSelected="1" zoomScaleNormal="100" workbookViewId="0">
      <selection activeCell="C13" sqref="C13"/>
    </sheetView>
  </sheetViews>
  <sheetFormatPr defaultRowHeight="15.75" outlineLevelRow="1" x14ac:dyDescent="0.25"/>
  <cols>
    <col min="1" max="1" width="48.42578125" style="18" customWidth="1"/>
    <col min="2" max="4" width="15.42578125" style="18" customWidth="1"/>
    <col min="5" max="5" width="13.140625" style="6" customWidth="1"/>
    <col min="6" max="8" width="9.140625" style="6" customWidth="1"/>
    <col min="9" max="16384" width="9.140625" style="6"/>
  </cols>
  <sheetData>
    <row r="1" spans="1:4" x14ac:dyDescent="0.25">
      <c r="A1" s="23"/>
      <c r="B1" s="9"/>
      <c r="C1" s="9"/>
      <c r="D1" s="10" t="s">
        <v>104</v>
      </c>
    </row>
    <row r="2" spans="1:4" x14ac:dyDescent="0.25">
      <c r="A2" s="23"/>
      <c r="B2" s="9"/>
      <c r="C2" s="9"/>
      <c r="D2" s="10"/>
    </row>
    <row r="3" spans="1:4" ht="51.75" customHeight="1" x14ac:dyDescent="0.25">
      <c r="A3" s="24" t="s">
        <v>103</v>
      </c>
      <c r="B3" s="25"/>
      <c r="C3" s="25"/>
      <c r="D3" s="25"/>
    </row>
    <row r="4" spans="1:4" x14ac:dyDescent="0.25">
      <c r="A4" s="26"/>
      <c r="B4" s="11"/>
      <c r="C4" s="11"/>
      <c r="D4" s="11"/>
    </row>
    <row r="5" spans="1:4" x14ac:dyDescent="0.25">
      <c r="A5" s="23"/>
      <c r="B5" s="9"/>
      <c r="C5" s="9"/>
      <c r="D5" s="10" t="s">
        <v>102</v>
      </c>
    </row>
    <row r="6" spans="1:4" x14ac:dyDescent="0.25">
      <c r="A6" s="27" t="s">
        <v>105</v>
      </c>
      <c r="B6" s="12" t="s">
        <v>106</v>
      </c>
      <c r="C6" s="12" t="s">
        <v>107</v>
      </c>
      <c r="D6" s="12" t="s">
        <v>108</v>
      </c>
    </row>
    <row r="7" spans="1:4" x14ac:dyDescent="0.25">
      <c r="A7" s="28" t="s">
        <v>0</v>
      </c>
      <c r="B7" s="13">
        <v>32856573</v>
      </c>
      <c r="C7" s="13">
        <v>32510421.800000004</v>
      </c>
      <c r="D7" s="13">
        <v>34869821.900000013</v>
      </c>
    </row>
    <row r="8" spans="1:4" x14ac:dyDescent="0.25">
      <c r="A8" s="29" t="s">
        <v>101</v>
      </c>
      <c r="B8" s="14">
        <v>1223734</v>
      </c>
      <c r="C8" s="14">
        <v>1228112.5</v>
      </c>
      <c r="D8" s="14">
        <v>1216384.9000000001</v>
      </c>
    </row>
    <row r="9" spans="1:4" ht="47.25" outlineLevel="1" x14ac:dyDescent="0.25">
      <c r="A9" s="30" t="s">
        <v>1</v>
      </c>
      <c r="B9" s="15">
        <v>704706.1</v>
      </c>
      <c r="C9" s="15">
        <v>703112.5</v>
      </c>
      <c r="D9" s="15">
        <v>690501.8</v>
      </c>
    </row>
    <row r="10" spans="1:4" ht="94.5" outlineLevel="1" x14ac:dyDescent="0.25">
      <c r="A10" s="30" t="s">
        <v>2</v>
      </c>
      <c r="B10" s="15">
        <v>194027.9</v>
      </c>
      <c r="C10" s="15">
        <v>190000</v>
      </c>
      <c r="D10" s="15">
        <v>190000</v>
      </c>
    </row>
    <row r="11" spans="1:4" ht="110.25" outlineLevel="1" x14ac:dyDescent="0.25">
      <c r="A11" s="30" t="s">
        <v>3</v>
      </c>
      <c r="B11" s="15">
        <v>300000</v>
      </c>
      <c r="C11" s="15">
        <v>310000</v>
      </c>
      <c r="D11" s="15">
        <v>310000</v>
      </c>
    </row>
    <row r="12" spans="1:4" ht="47.25" outlineLevel="1" x14ac:dyDescent="0.25">
      <c r="A12" s="30" t="s">
        <v>4</v>
      </c>
      <c r="B12" s="15">
        <v>5000</v>
      </c>
      <c r="C12" s="15">
        <v>5000</v>
      </c>
      <c r="D12" s="15">
        <v>5000</v>
      </c>
    </row>
    <row r="13" spans="1:4" ht="63" outlineLevel="1" x14ac:dyDescent="0.25">
      <c r="A13" s="30" t="s">
        <v>5</v>
      </c>
      <c r="B13" s="15">
        <v>20000</v>
      </c>
      <c r="C13" s="15">
        <v>20000</v>
      </c>
      <c r="D13" s="15">
        <v>20883.099999999999</v>
      </c>
    </row>
    <row r="14" spans="1:4" x14ac:dyDescent="0.25">
      <c r="A14" s="29" t="s">
        <v>109</v>
      </c>
      <c r="B14" s="16">
        <v>9640022.8000000007</v>
      </c>
      <c r="C14" s="16">
        <v>8414602.3000000007</v>
      </c>
      <c r="D14" s="16">
        <v>9076940.9000000004</v>
      </c>
    </row>
    <row r="15" spans="1:4" ht="47.25" outlineLevel="1" x14ac:dyDescent="0.25">
      <c r="A15" s="30" t="s">
        <v>6</v>
      </c>
      <c r="B15" s="17">
        <v>810630</v>
      </c>
      <c r="C15" s="17">
        <v>116314</v>
      </c>
      <c r="D15" s="17">
        <v>646190.69999999995</v>
      </c>
    </row>
    <row r="16" spans="1:4" ht="47.25" outlineLevel="1" x14ac:dyDescent="0.25">
      <c r="A16" s="30" t="s">
        <v>7</v>
      </c>
      <c r="B16" s="17">
        <v>42763</v>
      </c>
      <c r="C16" s="17">
        <v>42914.400000000001</v>
      </c>
      <c r="D16" s="17">
        <v>43114.400000000001</v>
      </c>
    </row>
    <row r="17" spans="1:4" ht="47.25" outlineLevel="1" x14ac:dyDescent="0.25">
      <c r="A17" s="30" t="s">
        <v>8</v>
      </c>
      <c r="B17" s="17">
        <v>203898.4</v>
      </c>
      <c r="C17" s="17">
        <v>195172.8</v>
      </c>
      <c r="D17" s="17">
        <v>195322.3</v>
      </c>
    </row>
    <row r="18" spans="1:4" ht="63" outlineLevel="1" x14ac:dyDescent="0.25">
      <c r="A18" s="30" t="s">
        <v>9</v>
      </c>
      <c r="B18" s="17">
        <v>22000</v>
      </c>
      <c r="C18" s="17">
        <v>22000</v>
      </c>
      <c r="D18" s="17">
        <v>22000</v>
      </c>
    </row>
    <row r="19" spans="1:4" ht="31.5" outlineLevel="1" x14ac:dyDescent="0.25">
      <c r="A19" s="30" t="s">
        <v>10</v>
      </c>
      <c r="B19" s="17">
        <v>150000</v>
      </c>
      <c r="C19" s="17">
        <v>150000</v>
      </c>
      <c r="D19" s="17">
        <v>150000</v>
      </c>
    </row>
    <row r="20" spans="1:4" ht="47.25" outlineLevel="1" x14ac:dyDescent="0.25">
      <c r="A20" s="30" t="s">
        <v>11</v>
      </c>
      <c r="B20" s="17">
        <v>653317</v>
      </c>
      <c r="C20" s="17">
        <v>974113.3</v>
      </c>
      <c r="D20" s="17">
        <v>1172842</v>
      </c>
    </row>
    <row r="21" spans="1:4" ht="31.5" outlineLevel="1" x14ac:dyDescent="0.25">
      <c r="A21" s="30" t="s">
        <v>12</v>
      </c>
      <c r="B21" s="17">
        <v>138629</v>
      </c>
      <c r="C21" s="17"/>
      <c r="D21" s="17"/>
    </row>
    <row r="22" spans="1:4" ht="47.25" outlineLevel="1" x14ac:dyDescent="0.25">
      <c r="A22" s="30" t="s">
        <v>13</v>
      </c>
      <c r="B22" s="17">
        <v>24093.200000000001</v>
      </c>
      <c r="C22" s="17">
        <v>24779.8</v>
      </c>
      <c r="D22" s="17">
        <v>24779.8</v>
      </c>
    </row>
    <row r="23" spans="1:4" ht="47.25" outlineLevel="1" x14ac:dyDescent="0.25">
      <c r="A23" s="30" t="s">
        <v>14</v>
      </c>
      <c r="B23" s="17">
        <v>3000</v>
      </c>
      <c r="C23" s="17">
        <v>3000</v>
      </c>
      <c r="D23" s="17">
        <v>3000</v>
      </c>
    </row>
    <row r="24" spans="1:4" ht="31.5" outlineLevel="1" x14ac:dyDescent="0.25">
      <c r="A24" s="30" t="s">
        <v>15</v>
      </c>
      <c r="B24" s="17">
        <v>52546.2</v>
      </c>
      <c r="C24" s="17">
        <v>52546.2</v>
      </c>
      <c r="D24" s="17">
        <v>52546.2</v>
      </c>
    </row>
    <row r="25" spans="1:4" ht="31.5" outlineLevel="1" x14ac:dyDescent="0.25">
      <c r="A25" s="30" t="s">
        <v>16</v>
      </c>
      <c r="B25" s="17">
        <v>74093.100000000006</v>
      </c>
      <c r="C25" s="17">
        <v>74093.100000000006</v>
      </c>
      <c r="D25" s="17">
        <v>74093.100000000006</v>
      </c>
    </row>
    <row r="26" spans="1:4" ht="47.25" outlineLevel="1" x14ac:dyDescent="0.25">
      <c r="A26" s="30" t="s">
        <v>17</v>
      </c>
      <c r="B26" s="17">
        <v>53988.9</v>
      </c>
      <c r="C26" s="17">
        <v>48277.9</v>
      </c>
      <c r="D26" s="17">
        <v>48497.9</v>
      </c>
    </row>
    <row r="27" spans="1:4" ht="47.25" outlineLevel="1" x14ac:dyDescent="0.25">
      <c r="A27" s="30" t="s">
        <v>18</v>
      </c>
      <c r="B27" s="17">
        <v>445329.10000000003</v>
      </c>
      <c r="C27" s="17">
        <v>124018</v>
      </c>
      <c r="D27" s="17">
        <v>144000</v>
      </c>
    </row>
    <row r="28" spans="1:4" ht="47.25" outlineLevel="1" x14ac:dyDescent="0.25">
      <c r="A28" s="30" t="s">
        <v>19</v>
      </c>
      <c r="B28" s="17">
        <v>142660</v>
      </c>
      <c r="C28" s="17"/>
      <c r="D28" s="17"/>
    </row>
    <row r="29" spans="1:4" ht="47.25" outlineLevel="1" x14ac:dyDescent="0.25">
      <c r="A29" s="30" t="s">
        <v>20</v>
      </c>
      <c r="B29" s="17">
        <v>344559.1</v>
      </c>
      <c r="C29" s="17">
        <v>365921.5</v>
      </c>
      <c r="D29" s="17">
        <v>386047.3</v>
      </c>
    </row>
    <row r="30" spans="1:4" ht="47.25" outlineLevel="1" x14ac:dyDescent="0.25">
      <c r="A30" s="30" t="s">
        <v>21</v>
      </c>
      <c r="B30" s="17">
        <v>100000</v>
      </c>
      <c r="C30" s="17">
        <v>100000</v>
      </c>
      <c r="D30" s="17">
        <v>100000</v>
      </c>
    </row>
    <row r="31" spans="1:4" ht="47.25" outlineLevel="1" x14ac:dyDescent="0.25">
      <c r="A31" s="30" t="s">
        <v>22</v>
      </c>
      <c r="B31" s="17">
        <v>217119</v>
      </c>
      <c r="C31" s="17"/>
      <c r="D31" s="17"/>
    </row>
    <row r="32" spans="1:4" ht="63" outlineLevel="1" x14ac:dyDescent="0.25">
      <c r="A32" s="30" t="s">
        <v>23</v>
      </c>
      <c r="B32" s="17">
        <v>495000</v>
      </c>
      <c r="C32" s="17">
        <v>500000</v>
      </c>
      <c r="D32" s="17">
        <v>500000</v>
      </c>
    </row>
    <row r="33" spans="1:4" ht="110.25" outlineLevel="1" x14ac:dyDescent="0.25">
      <c r="A33" s="31" t="s">
        <v>24</v>
      </c>
      <c r="B33" s="17">
        <v>30778.5</v>
      </c>
      <c r="C33" s="17">
        <v>30778.5</v>
      </c>
      <c r="D33" s="17">
        <v>30778.5</v>
      </c>
    </row>
    <row r="34" spans="1:4" ht="63" outlineLevel="1" x14ac:dyDescent="0.25">
      <c r="A34" s="30" t="s">
        <v>25</v>
      </c>
      <c r="B34" s="17">
        <v>250000</v>
      </c>
      <c r="C34" s="17">
        <v>250000</v>
      </c>
      <c r="D34" s="17">
        <v>250000</v>
      </c>
    </row>
    <row r="35" spans="1:4" ht="63" outlineLevel="1" x14ac:dyDescent="0.25">
      <c r="A35" s="30" t="s">
        <v>26</v>
      </c>
      <c r="B35" s="17">
        <v>100000</v>
      </c>
      <c r="C35" s="17">
        <v>100000</v>
      </c>
      <c r="D35" s="17">
        <v>100000</v>
      </c>
    </row>
    <row r="36" spans="1:4" ht="94.5" outlineLevel="1" x14ac:dyDescent="0.25">
      <c r="A36" s="30" t="s">
        <v>27</v>
      </c>
      <c r="B36" s="17">
        <v>118634.5</v>
      </c>
      <c r="C36" s="17">
        <v>118634.5</v>
      </c>
      <c r="D36" s="17">
        <v>118634.5</v>
      </c>
    </row>
    <row r="37" spans="1:4" ht="94.5" outlineLevel="1" x14ac:dyDescent="0.25">
      <c r="A37" s="30" t="s">
        <v>28</v>
      </c>
      <c r="B37" s="17">
        <v>60061.599999999999</v>
      </c>
      <c r="C37" s="17"/>
      <c r="D37" s="17"/>
    </row>
    <row r="38" spans="1:4" ht="31.5" outlineLevel="1" x14ac:dyDescent="0.25">
      <c r="A38" s="30" t="s">
        <v>29</v>
      </c>
      <c r="B38" s="17"/>
      <c r="C38" s="17">
        <v>500000</v>
      </c>
      <c r="D38" s="17">
        <v>50000</v>
      </c>
    </row>
    <row r="39" spans="1:4" ht="47.25" outlineLevel="1" x14ac:dyDescent="0.25">
      <c r="A39" s="30" t="s">
        <v>30</v>
      </c>
      <c r="B39" s="17">
        <v>150000</v>
      </c>
      <c r="C39" s="17">
        <v>150000</v>
      </c>
      <c r="D39" s="17">
        <v>150000</v>
      </c>
    </row>
    <row r="40" spans="1:4" ht="47.25" outlineLevel="1" x14ac:dyDescent="0.25">
      <c r="A40" s="30" t="s">
        <v>31</v>
      </c>
      <c r="B40" s="17">
        <v>225000</v>
      </c>
      <c r="C40" s="17">
        <v>225000</v>
      </c>
      <c r="D40" s="17">
        <v>225000</v>
      </c>
    </row>
    <row r="41" spans="1:4" ht="63" outlineLevel="1" x14ac:dyDescent="0.25">
      <c r="A41" s="30" t="s">
        <v>32</v>
      </c>
      <c r="B41" s="17">
        <v>450000</v>
      </c>
      <c r="C41" s="17">
        <v>350000</v>
      </c>
      <c r="D41" s="17">
        <v>350000</v>
      </c>
    </row>
    <row r="42" spans="1:4" ht="110.25" outlineLevel="1" x14ac:dyDescent="0.25">
      <c r="A42" s="30" t="s">
        <v>33</v>
      </c>
      <c r="B42" s="17">
        <v>150000</v>
      </c>
      <c r="C42" s="17">
        <v>200000</v>
      </c>
      <c r="D42" s="17">
        <v>200000</v>
      </c>
    </row>
    <row r="43" spans="1:4" ht="78.75" outlineLevel="1" x14ac:dyDescent="0.25">
      <c r="A43" s="30" t="s">
        <v>34</v>
      </c>
      <c r="B43" s="17">
        <v>40000</v>
      </c>
      <c r="C43" s="17">
        <v>40000</v>
      </c>
      <c r="D43" s="17">
        <v>40000</v>
      </c>
    </row>
    <row r="44" spans="1:4" ht="47.25" outlineLevel="1" x14ac:dyDescent="0.25">
      <c r="A44" s="30" t="s">
        <v>35</v>
      </c>
      <c r="B44" s="17">
        <v>81000</v>
      </c>
      <c r="C44" s="17">
        <v>81000</v>
      </c>
      <c r="D44" s="17">
        <v>81000</v>
      </c>
    </row>
    <row r="45" spans="1:4" ht="63" outlineLevel="1" x14ac:dyDescent="0.25">
      <c r="A45" s="30" t="s">
        <v>36</v>
      </c>
      <c r="B45" s="17">
        <v>83421.7</v>
      </c>
      <c r="C45" s="17">
        <v>87283.9</v>
      </c>
      <c r="D45" s="17">
        <v>87283.9</v>
      </c>
    </row>
    <row r="46" spans="1:4" ht="63" outlineLevel="1" x14ac:dyDescent="0.25">
      <c r="A46" s="30" t="s">
        <v>37</v>
      </c>
      <c r="B46" s="17">
        <v>150000</v>
      </c>
      <c r="C46" s="17">
        <v>150000</v>
      </c>
      <c r="D46" s="17">
        <v>150000</v>
      </c>
    </row>
    <row r="47" spans="1:4" ht="78.75" outlineLevel="1" x14ac:dyDescent="0.25">
      <c r="A47" s="30" t="s">
        <v>38</v>
      </c>
      <c r="B47" s="17">
        <v>656830</v>
      </c>
      <c r="C47" s="17">
        <v>840000</v>
      </c>
      <c r="D47" s="17">
        <v>840000</v>
      </c>
    </row>
    <row r="48" spans="1:4" ht="47.25" outlineLevel="1" x14ac:dyDescent="0.25">
      <c r="A48" s="30" t="s">
        <v>39</v>
      </c>
      <c r="B48" s="17">
        <v>782816.4</v>
      </c>
      <c r="C48" s="17">
        <v>814563.5</v>
      </c>
      <c r="D48" s="17">
        <v>952313.9</v>
      </c>
    </row>
    <row r="49" spans="1:4" ht="47.25" outlineLevel="1" x14ac:dyDescent="0.25">
      <c r="A49" s="30" t="s">
        <v>40</v>
      </c>
      <c r="B49" s="17">
        <v>344277</v>
      </c>
      <c r="C49" s="17">
        <v>166438</v>
      </c>
      <c r="D49" s="17">
        <v>166947</v>
      </c>
    </row>
    <row r="50" spans="1:4" ht="47.25" outlineLevel="1" x14ac:dyDescent="0.25">
      <c r="A50" s="30" t="s">
        <v>41</v>
      </c>
      <c r="B50" s="17">
        <v>8400</v>
      </c>
      <c r="C50" s="17">
        <v>8400</v>
      </c>
      <c r="D50" s="17">
        <v>8400</v>
      </c>
    </row>
    <row r="51" spans="1:4" ht="78.75" outlineLevel="1" x14ac:dyDescent="0.25">
      <c r="A51" s="30" t="s">
        <v>114</v>
      </c>
      <c r="B51" s="17">
        <v>22800</v>
      </c>
      <c r="C51" s="17">
        <v>40000</v>
      </c>
      <c r="D51" s="17">
        <v>40000</v>
      </c>
    </row>
    <row r="52" spans="1:4" ht="31.5" outlineLevel="1" x14ac:dyDescent="0.25">
      <c r="A52" s="30" t="s">
        <v>42</v>
      </c>
      <c r="B52" s="17">
        <v>1006.4</v>
      </c>
      <c r="C52" s="17">
        <v>1057.7</v>
      </c>
      <c r="D52" s="17">
        <v>1057.7</v>
      </c>
    </row>
    <row r="53" spans="1:4" ht="63" outlineLevel="1" x14ac:dyDescent="0.25">
      <c r="A53" s="30" t="s">
        <v>43</v>
      </c>
      <c r="B53" s="17"/>
      <c r="C53" s="17">
        <v>1000</v>
      </c>
      <c r="D53" s="17">
        <v>1000</v>
      </c>
    </row>
    <row r="54" spans="1:4" ht="63" outlineLevel="1" x14ac:dyDescent="0.25">
      <c r="A54" s="30" t="s">
        <v>44</v>
      </c>
      <c r="B54" s="17">
        <v>2800</v>
      </c>
      <c r="C54" s="17">
        <v>3100</v>
      </c>
      <c r="D54" s="17"/>
    </row>
    <row r="55" spans="1:4" ht="63" outlineLevel="1" x14ac:dyDescent="0.25">
      <c r="A55" s="30" t="s">
        <v>45</v>
      </c>
      <c r="B55" s="17">
        <v>2000</v>
      </c>
      <c r="C55" s="17">
        <v>2000</v>
      </c>
      <c r="D55" s="17"/>
    </row>
    <row r="56" spans="1:4" ht="47.25" outlineLevel="1" x14ac:dyDescent="0.25">
      <c r="A56" s="30" t="s">
        <v>46</v>
      </c>
      <c r="B56" s="17">
        <v>4814.2</v>
      </c>
      <c r="C56" s="17">
        <v>5600</v>
      </c>
      <c r="D56" s="17">
        <v>5600</v>
      </c>
    </row>
    <row r="57" spans="1:4" ht="63" outlineLevel="1" x14ac:dyDescent="0.25">
      <c r="A57" s="30" t="s">
        <v>112</v>
      </c>
      <c r="B57" s="17">
        <v>13000</v>
      </c>
      <c r="C57" s="17"/>
      <c r="D57" s="17"/>
    </row>
    <row r="58" spans="1:4" ht="47.25" outlineLevel="1" x14ac:dyDescent="0.25">
      <c r="A58" s="30" t="s">
        <v>47</v>
      </c>
      <c r="B58" s="17">
        <v>32000</v>
      </c>
      <c r="C58" s="17">
        <v>32000</v>
      </c>
      <c r="D58" s="17">
        <v>34000</v>
      </c>
    </row>
    <row r="59" spans="1:4" ht="47.25" outlineLevel="1" x14ac:dyDescent="0.25">
      <c r="A59" s="30" t="s">
        <v>48</v>
      </c>
      <c r="B59" s="17">
        <v>172677.7</v>
      </c>
      <c r="C59" s="17"/>
      <c r="D59" s="17">
        <v>100000</v>
      </c>
    </row>
    <row r="60" spans="1:4" ht="47.25" outlineLevel="1" x14ac:dyDescent="0.25">
      <c r="A60" s="30" t="s">
        <v>49</v>
      </c>
      <c r="B60" s="17"/>
      <c r="C60" s="17">
        <v>304000</v>
      </c>
      <c r="D60" s="17">
        <v>148761.29999999999</v>
      </c>
    </row>
    <row r="61" spans="1:4" ht="63" outlineLevel="1" x14ac:dyDescent="0.25">
      <c r="A61" s="30" t="s">
        <v>50</v>
      </c>
      <c r="B61" s="17">
        <v>161568.70000000001</v>
      </c>
      <c r="C61" s="17">
        <v>96000</v>
      </c>
      <c r="D61" s="17">
        <v>100000</v>
      </c>
    </row>
    <row r="62" spans="1:4" ht="47.25" outlineLevel="1" x14ac:dyDescent="0.25">
      <c r="A62" s="30" t="s">
        <v>51</v>
      </c>
      <c r="B62" s="17">
        <v>492910</v>
      </c>
      <c r="C62" s="17">
        <v>339861.2</v>
      </c>
      <c r="D62" s="17">
        <v>562080.4</v>
      </c>
    </row>
    <row r="63" spans="1:4" ht="47.25" outlineLevel="1" x14ac:dyDescent="0.25">
      <c r="A63" s="30" t="s">
        <v>52</v>
      </c>
      <c r="B63" s="17">
        <v>112096.5</v>
      </c>
      <c r="C63" s="17">
        <v>100000</v>
      </c>
      <c r="D63" s="17">
        <v>100000</v>
      </c>
    </row>
    <row r="64" spans="1:4" ht="47.25" outlineLevel="1" x14ac:dyDescent="0.25">
      <c r="A64" s="30" t="s">
        <v>53</v>
      </c>
      <c r="B64" s="17">
        <v>145600</v>
      </c>
      <c r="C64" s="17"/>
      <c r="D64" s="17"/>
    </row>
    <row r="65" spans="1:4" ht="173.25" outlineLevel="1" x14ac:dyDescent="0.25">
      <c r="A65" s="31" t="s">
        <v>54</v>
      </c>
      <c r="B65" s="17">
        <v>248753.6</v>
      </c>
      <c r="C65" s="17">
        <v>62884</v>
      </c>
      <c r="D65" s="17">
        <v>100000</v>
      </c>
    </row>
    <row r="66" spans="1:4" ht="63" outlineLevel="1" x14ac:dyDescent="0.25">
      <c r="A66" s="30" t="s">
        <v>55</v>
      </c>
      <c r="B66" s="17">
        <v>10000</v>
      </c>
      <c r="C66" s="17">
        <v>10000</v>
      </c>
      <c r="D66" s="17">
        <v>10000</v>
      </c>
    </row>
    <row r="67" spans="1:4" ht="63" outlineLevel="1" x14ac:dyDescent="0.25">
      <c r="A67" s="30" t="s">
        <v>56</v>
      </c>
      <c r="B67" s="17">
        <v>30000</v>
      </c>
      <c r="C67" s="17">
        <v>27900</v>
      </c>
      <c r="D67" s="17">
        <v>27900</v>
      </c>
    </row>
    <row r="68" spans="1:4" ht="47.25" outlineLevel="1" x14ac:dyDescent="0.25">
      <c r="A68" s="30" t="s">
        <v>57</v>
      </c>
      <c r="B68" s="17">
        <v>7000</v>
      </c>
      <c r="C68" s="17">
        <v>7000</v>
      </c>
      <c r="D68" s="17">
        <v>7000</v>
      </c>
    </row>
    <row r="69" spans="1:4" ht="94.5" outlineLevel="1" x14ac:dyDescent="0.25">
      <c r="A69" s="30" t="s">
        <v>58</v>
      </c>
      <c r="B69" s="17">
        <v>210000</v>
      </c>
      <c r="C69" s="17">
        <v>210000</v>
      </c>
      <c r="D69" s="17">
        <v>210000</v>
      </c>
    </row>
    <row r="70" spans="1:4" ht="110.25" outlineLevel="1" x14ac:dyDescent="0.25">
      <c r="A70" s="30" t="s">
        <v>59</v>
      </c>
      <c r="B70" s="17">
        <v>250000</v>
      </c>
      <c r="C70" s="17">
        <v>250000</v>
      </c>
      <c r="D70" s="17">
        <v>250000</v>
      </c>
    </row>
    <row r="71" spans="1:4" ht="78.75" outlineLevel="1" x14ac:dyDescent="0.25">
      <c r="A71" s="30" t="s">
        <v>113</v>
      </c>
      <c r="B71" s="17">
        <v>50000</v>
      </c>
      <c r="C71" s="17"/>
      <c r="D71" s="17"/>
    </row>
    <row r="72" spans="1:4" ht="47.25" outlineLevel="1" x14ac:dyDescent="0.25">
      <c r="A72" s="30" t="s">
        <v>60</v>
      </c>
      <c r="B72" s="17">
        <v>2200</v>
      </c>
      <c r="C72" s="17">
        <v>2400</v>
      </c>
      <c r="D72" s="17">
        <v>2500</v>
      </c>
    </row>
    <row r="73" spans="1:4" ht="94.5" outlineLevel="1" x14ac:dyDescent="0.25">
      <c r="A73" s="30" t="s">
        <v>61</v>
      </c>
      <c r="B73" s="17">
        <v>6150</v>
      </c>
      <c r="C73" s="17">
        <v>6300</v>
      </c>
      <c r="D73" s="17">
        <v>6300</v>
      </c>
    </row>
    <row r="74" spans="1:4" ht="31.5" outlineLevel="1" x14ac:dyDescent="0.25">
      <c r="A74" s="30" t="s">
        <v>62</v>
      </c>
      <c r="B74" s="17">
        <v>5500</v>
      </c>
      <c r="C74" s="17">
        <v>5650</v>
      </c>
      <c r="D74" s="17">
        <v>5650</v>
      </c>
    </row>
    <row r="75" spans="1:4" ht="47.25" outlineLevel="1" x14ac:dyDescent="0.25">
      <c r="A75" s="30" t="s">
        <v>63</v>
      </c>
      <c r="B75" s="17">
        <v>2300</v>
      </c>
      <c r="C75" s="17">
        <v>2600</v>
      </c>
      <c r="D75" s="17">
        <v>2300</v>
      </c>
    </row>
    <row r="76" spans="1:4" x14ac:dyDescent="0.25">
      <c r="A76" s="29" t="s">
        <v>110</v>
      </c>
      <c r="B76" s="16">
        <v>20696160.099999998</v>
      </c>
      <c r="C76" s="16">
        <v>21745370.100000005</v>
      </c>
      <c r="D76" s="16">
        <v>23454864.40000001</v>
      </c>
    </row>
    <row r="77" spans="1:4" ht="173.25" outlineLevel="1" x14ac:dyDescent="0.25">
      <c r="A77" s="31" t="s">
        <v>64</v>
      </c>
      <c r="B77" s="17">
        <v>6954115.0999999996</v>
      </c>
      <c r="C77" s="17">
        <v>7377447.4000000004</v>
      </c>
      <c r="D77" s="17">
        <v>8019004.5</v>
      </c>
    </row>
    <row r="78" spans="1:4" ht="78.75" outlineLevel="1" x14ac:dyDescent="0.25">
      <c r="A78" s="30" t="s">
        <v>65</v>
      </c>
      <c r="B78" s="17">
        <v>314917.3</v>
      </c>
      <c r="C78" s="17">
        <v>459453.3</v>
      </c>
      <c r="D78" s="17">
        <v>505398.9</v>
      </c>
    </row>
    <row r="79" spans="1:4" ht="204.75" outlineLevel="1" x14ac:dyDescent="0.25">
      <c r="A79" s="31" t="s">
        <v>66</v>
      </c>
      <c r="B79" s="17">
        <v>8502923.5999999996</v>
      </c>
      <c r="C79" s="17">
        <v>9193429.8000000007</v>
      </c>
      <c r="D79" s="17">
        <v>9982532.5</v>
      </c>
    </row>
    <row r="80" spans="1:4" ht="31.5" outlineLevel="1" x14ac:dyDescent="0.25">
      <c r="A80" s="30" t="s">
        <v>67</v>
      </c>
      <c r="B80" s="17">
        <v>118130.8</v>
      </c>
      <c r="C80" s="17">
        <v>129943.8</v>
      </c>
      <c r="D80" s="17">
        <v>142938.29999999999</v>
      </c>
    </row>
    <row r="81" spans="1:4" ht="63" outlineLevel="1" x14ac:dyDescent="0.25">
      <c r="A81" s="30" t="s">
        <v>68</v>
      </c>
      <c r="B81" s="17">
        <v>63889.1</v>
      </c>
      <c r="C81" s="17">
        <v>63889.1</v>
      </c>
      <c r="D81" s="17">
        <v>63889.1</v>
      </c>
    </row>
    <row r="82" spans="1:4" ht="173.25" outlineLevel="1" x14ac:dyDescent="0.25">
      <c r="A82" s="31" t="s">
        <v>69</v>
      </c>
      <c r="B82" s="17">
        <v>594648.19999999995</v>
      </c>
      <c r="C82" s="17">
        <v>717687.7</v>
      </c>
      <c r="D82" s="17">
        <v>789456.6</v>
      </c>
    </row>
    <row r="83" spans="1:4" ht="47.25" outlineLevel="1" x14ac:dyDescent="0.25">
      <c r="A83" s="30" t="s">
        <v>70</v>
      </c>
      <c r="B83" s="17">
        <v>610622.6</v>
      </c>
      <c r="C83" s="17">
        <v>128555.6</v>
      </c>
      <c r="D83" s="17">
        <v>128555.6</v>
      </c>
    </row>
    <row r="84" spans="1:4" ht="47.25" outlineLevel="1" x14ac:dyDescent="0.25">
      <c r="A84" s="30" t="s">
        <v>71</v>
      </c>
      <c r="B84" s="17">
        <v>201590.8</v>
      </c>
      <c r="C84" s="17">
        <v>221749.9</v>
      </c>
      <c r="D84" s="17">
        <v>243925</v>
      </c>
    </row>
    <row r="85" spans="1:4" ht="47.25" outlineLevel="1" x14ac:dyDescent="0.25">
      <c r="A85" s="30" t="s">
        <v>72</v>
      </c>
      <c r="B85" s="17">
        <v>25117.3</v>
      </c>
      <c r="C85" s="17">
        <v>32469</v>
      </c>
      <c r="D85" s="17">
        <v>35716.1</v>
      </c>
    </row>
    <row r="86" spans="1:4" ht="78.75" outlineLevel="1" x14ac:dyDescent="0.25">
      <c r="A86" s="30" t="s">
        <v>73</v>
      </c>
      <c r="B86" s="17">
        <v>524562.19999999995</v>
      </c>
      <c r="C86" s="17">
        <v>659031.9</v>
      </c>
      <c r="D86" s="17">
        <v>724935.1</v>
      </c>
    </row>
    <row r="87" spans="1:4" ht="157.5" outlineLevel="1" x14ac:dyDescent="0.25">
      <c r="A87" s="31" t="s">
        <v>74</v>
      </c>
      <c r="B87" s="17">
        <v>14491.9</v>
      </c>
      <c r="C87" s="17">
        <v>15941.1</v>
      </c>
      <c r="D87" s="17">
        <v>17535.099999999999</v>
      </c>
    </row>
    <row r="88" spans="1:4" ht="157.5" outlineLevel="1" x14ac:dyDescent="0.25">
      <c r="A88" s="31" t="s">
        <v>75</v>
      </c>
      <c r="B88" s="17">
        <v>1550</v>
      </c>
      <c r="C88" s="17">
        <v>1705</v>
      </c>
      <c r="D88" s="17">
        <v>1875.5</v>
      </c>
    </row>
    <row r="89" spans="1:4" ht="94.5" outlineLevel="1" x14ac:dyDescent="0.25">
      <c r="A89" s="30" t="s">
        <v>76</v>
      </c>
      <c r="B89" s="17">
        <v>7446</v>
      </c>
      <c r="C89" s="17">
        <v>8190.6</v>
      </c>
      <c r="D89" s="17">
        <v>9009.7000000000007</v>
      </c>
    </row>
    <row r="90" spans="1:4" ht="267.75" outlineLevel="1" x14ac:dyDescent="0.25">
      <c r="A90" s="31" t="s">
        <v>77</v>
      </c>
      <c r="B90" s="17">
        <v>15377.3</v>
      </c>
      <c r="C90" s="17">
        <v>16915.099999999999</v>
      </c>
      <c r="D90" s="17">
        <v>18606.599999999999</v>
      </c>
    </row>
    <row r="91" spans="1:4" ht="94.5" outlineLevel="1" x14ac:dyDescent="0.25">
      <c r="A91" s="30" t="s">
        <v>78</v>
      </c>
      <c r="B91" s="17">
        <v>1791.6</v>
      </c>
      <c r="C91" s="17">
        <v>1970.8</v>
      </c>
      <c r="D91" s="17">
        <v>2168.1</v>
      </c>
    </row>
    <row r="92" spans="1:4" ht="63" outlineLevel="1" x14ac:dyDescent="0.25">
      <c r="A92" s="30" t="s">
        <v>79</v>
      </c>
      <c r="B92" s="17">
        <v>381315.1</v>
      </c>
      <c r="C92" s="17">
        <v>381315.1</v>
      </c>
      <c r="D92" s="17">
        <v>381315.1</v>
      </c>
    </row>
    <row r="93" spans="1:4" ht="126" outlineLevel="1" x14ac:dyDescent="0.25">
      <c r="A93" s="31" t="s">
        <v>80</v>
      </c>
      <c r="B93" s="17">
        <v>1000</v>
      </c>
      <c r="C93" s="17">
        <v>1000</v>
      </c>
      <c r="D93" s="17">
        <v>1000</v>
      </c>
    </row>
    <row r="94" spans="1:4" ht="94.5" outlineLevel="1" x14ac:dyDescent="0.25">
      <c r="A94" s="30" t="s">
        <v>81</v>
      </c>
      <c r="B94" s="17">
        <v>25000</v>
      </c>
      <c r="C94" s="17">
        <v>25000</v>
      </c>
      <c r="D94" s="17">
        <v>25000</v>
      </c>
    </row>
    <row r="95" spans="1:4" ht="63" outlineLevel="1" x14ac:dyDescent="0.25">
      <c r="A95" s="30" t="s">
        <v>82</v>
      </c>
      <c r="B95" s="17">
        <v>25000</v>
      </c>
      <c r="C95" s="17">
        <v>25000</v>
      </c>
      <c r="D95" s="17">
        <v>25000</v>
      </c>
    </row>
    <row r="96" spans="1:4" outlineLevel="1" x14ac:dyDescent="0.25">
      <c r="A96" s="30" t="s">
        <v>83</v>
      </c>
      <c r="B96" s="17">
        <v>9344.4</v>
      </c>
      <c r="C96" s="17">
        <v>9344.4</v>
      </c>
      <c r="D96" s="17">
        <v>9344.4</v>
      </c>
    </row>
    <row r="97" spans="1:4" ht="78.75" outlineLevel="1" x14ac:dyDescent="0.25">
      <c r="A97" s="30" t="s">
        <v>84</v>
      </c>
      <c r="B97" s="17">
        <v>417608</v>
      </c>
      <c r="C97" s="17">
        <v>304113.8</v>
      </c>
      <c r="D97" s="17">
        <v>266539.5</v>
      </c>
    </row>
    <row r="98" spans="1:4" ht="47.25" outlineLevel="1" x14ac:dyDescent="0.25">
      <c r="A98" s="30" t="s">
        <v>85</v>
      </c>
      <c r="B98" s="17">
        <v>46488.4</v>
      </c>
      <c r="C98" s="17">
        <v>46488.4</v>
      </c>
      <c r="D98" s="17">
        <v>46488.4</v>
      </c>
    </row>
    <row r="99" spans="1:4" ht="31.5" outlineLevel="1" x14ac:dyDescent="0.25">
      <c r="A99" s="30" t="s">
        <v>86</v>
      </c>
      <c r="B99" s="17">
        <v>57497.2</v>
      </c>
      <c r="C99" s="17">
        <v>57497.2</v>
      </c>
      <c r="D99" s="17">
        <v>57497.2</v>
      </c>
    </row>
    <row r="100" spans="1:4" ht="31.5" outlineLevel="1" x14ac:dyDescent="0.25">
      <c r="A100" s="30" t="s">
        <v>87</v>
      </c>
      <c r="B100" s="17">
        <v>59330.2</v>
      </c>
      <c r="C100" s="17">
        <v>61839.3</v>
      </c>
      <c r="D100" s="17">
        <v>64592.1</v>
      </c>
    </row>
    <row r="101" spans="1:4" ht="63" outlineLevel="1" x14ac:dyDescent="0.25">
      <c r="A101" s="30" t="s">
        <v>88</v>
      </c>
      <c r="B101" s="17">
        <v>1660196.2</v>
      </c>
      <c r="C101" s="17">
        <v>1743185</v>
      </c>
      <c r="D101" s="17">
        <v>1830334.2</v>
      </c>
    </row>
    <row r="102" spans="1:4" outlineLevel="1" x14ac:dyDescent="0.25">
      <c r="A102" s="30" t="s">
        <v>89</v>
      </c>
      <c r="B102" s="17">
        <v>8974.2999999999993</v>
      </c>
      <c r="C102" s="17">
        <v>8974.2999999999993</v>
      </c>
      <c r="D102" s="17">
        <v>8974.2999999999993</v>
      </c>
    </row>
    <row r="103" spans="1:4" ht="47.25" outlineLevel="1" x14ac:dyDescent="0.25">
      <c r="A103" s="30" t="s">
        <v>90</v>
      </c>
      <c r="B103" s="17">
        <v>35424</v>
      </c>
      <c r="C103" s="17">
        <v>35424</v>
      </c>
      <c r="D103" s="17">
        <v>35424</v>
      </c>
    </row>
    <row r="104" spans="1:4" ht="47.25" outlineLevel="1" x14ac:dyDescent="0.25">
      <c r="A104" s="30" t="s">
        <v>91</v>
      </c>
      <c r="B104" s="17">
        <v>17808.400000000001</v>
      </c>
      <c r="C104" s="17">
        <v>17808.400000000001</v>
      </c>
      <c r="D104" s="17">
        <v>17808.400000000001</v>
      </c>
    </row>
    <row r="105" spans="1:4" x14ac:dyDescent="0.25">
      <c r="A105" s="29" t="s">
        <v>111</v>
      </c>
      <c r="B105" s="16">
        <v>1296656.1000000001</v>
      </c>
      <c r="C105" s="16">
        <v>1122336.8999999999</v>
      </c>
      <c r="D105" s="16">
        <v>1121631.7000000002</v>
      </c>
    </row>
    <row r="106" spans="1:4" ht="47.25" outlineLevel="1" x14ac:dyDescent="0.25">
      <c r="A106" s="30" t="s">
        <v>92</v>
      </c>
      <c r="B106" s="17">
        <v>350</v>
      </c>
      <c r="C106" s="17">
        <v>350</v>
      </c>
      <c r="D106" s="17">
        <v>350</v>
      </c>
    </row>
    <row r="107" spans="1:4" ht="47.25" outlineLevel="1" x14ac:dyDescent="0.25">
      <c r="A107" s="30" t="s">
        <v>92</v>
      </c>
      <c r="B107" s="17">
        <v>1200</v>
      </c>
      <c r="C107" s="17">
        <v>2600</v>
      </c>
      <c r="D107" s="17">
        <v>1200</v>
      </c>
    </row>
    <row r="108" spans="1:4" ht="47.25" outlineLevel="1" x14ac:dyDescent="0.25">
      <c r="A108" s="30" t="s">
        <v>92</v>
      </c>
      <c r="B108" s="17">
        <v>2400</v>
      </c>
      <c r="C108" s="17">
        <v>2400</v>
      </c>
      <c r="D108" s="17">
        <v>2400</v>
      </c>
    </row>
    <row r="109" spans="1:4" ht="47.25" outlineLevel="1" x14ac:dyDescent="0.25">
      <c r="A109" s="30" t="s">
        <v>92</v>
      </c>
      <c r="B109" s="17">
        <v>300</v>
      </c>
      <c r="C109" s="17">
        <v>300</v>
      </c>
      <c r="D109" s="17">
        <v>300</v>
      </c>
    </row>
    <row r="110" spans="1:4" ht="141.75" outlineLevel="1" x14ac:dyDescent="0.25">
      <c r="A110" s="31" t="s">
        <v>93</v>
      </c>
      <c r="B110" s="17">
        <v>620000</v>
      </c>
      <c r="C110" s="17">
        <v>620000</v>
      </c>
      <c r="D110" s="17">
        <v>620000</v>
      </c>
    </row>
    <row r="111" spans="1:4" ht="110.25" outlineLevel="1" x14ac:dyDescent="0.25">
      <c r="A111" s="30" t="s">
        <v>94</v>
      </c>
      <c r="B111" s="17">
        <v>7227.1</v>
      </c>
      <c r="C111" s="17">
        <v>10842.4</v>
      </c>
      <c r="D111" s="17">
        <v>10842.4</v>
      </c>
    </row>
    <row r="112" spans="1:4" ht="126" outlineLevel="1" x14ac:dyDescent="0.25">
      <c r="A112" s="31" t="s">
        <v>95</v>
      </c>
      <c r="B112" s="17">
        <v>11364</v>
      </c>
      <c r="C112" s="17">
        <v>11364</v>
      </c>
      <c r="D112" s="17">
        <v>11364</v>
      </c>
    </row>
    <row r="113" spans="1:4" ht="47.25" outlineLevel="1" x14ac:dyDescent="0.25">
      <c r="A113" s="30" t="s">
        <v>96</v>
      </c>
      <c r="B113" s="17">
        <v>4190</v>
      </c>
      <c r="C113" s="17">
        <v>4190</v>
      </c>
      <c r="D113" s="17">
        <v>4190</v>
      </c>
    </row>
    <row r="114" spans="1:4" ht="63" outlineLevel="1" x14ac:dyDescent="0.25">
      <c r="A114" s="30" t="s">
        <v>97</v>
      </c>
      <c r="B114" s="17">
        <v>4500</v>
      </c>
      <c r="C114" s="17">
        <v>4500</v>
      </c>
      <c r="D114" s="17">
        <v>4500</v>
      </c>
    </row>
    <row r="115" spans="1:4" ht="94.5" outlineLevel="1" x14ac:dyDescent="0.25">
      <c r="A115" s="30" t="s">
        <v>98</v>
      </c>
      <c r="B115" s="17">
        <v>15125</v>
      </c>
      <c r="C115" s="17">
        <v>15790.5</v>
      </c>
      <c r="D115" s="17">
        <v>16485.3</v>
      </c>
    </row>
    <row r="116" spans="1:4" ht="94.5" outlineLevel="1" x14ac:dyDescent="0.25">
      <c r="A116" s="30" t="s">
        <v>99</v>
      </c>
      <c r="B116" s="17">
        <v>250000</v>
      </c>
      <c r="C116" s="17">
        <v>250000</v>
      </c>
      <c r="D116" s="17">
        <v>250000</v>
      </c>
    </row>
    <row r="117" spans="1:4" ht="63" outlineLevel="1" x14ac:dyDescent="0.25">
      <c r="A117" s="30" t="s">
        <v>100</v>
      </c>
      <c r="B117" s="17">
        <v>380000</v>
      </c>
      <c r="C117" s="17">
        <v>200000</v>
      </c>
      <c r="D117" s="17">
        <v>200000</v>
      </c>
    </row>
  </sheetData>
  <mergeCells count="1">
    <mergeCell ref="A3:D3"/>
  </mergeCells>
  <pageMargins left="0.75" right="0.75" top="1" bottom="1" header="0.5" footer="0.5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17"/>
  <sheetViews>
    <sheetView showGridLines="0" topLeftCell="A112" zoomScaleNormal="100" workbookViewId="0">
      <selection activeCell="B7" sqref="B7:D117"/>
    </sheetView>
  </sheetViews>
  <sheetFormatPr defaultRowHeight="15.75" outlineLevelRow="1" x14ac:dyDescent="0.25"/>
  <cols>
    <col min="1" max="1" width="48.42578125" style="6" customWidth="1"/>
    <col min="2" max="4" width="15.42578125" style="18" customWidth="1"/>
    <col min="5" max="5" width="13.140625" style="6" customWidth="1"/>
    <col min="6" max="8" width="9.140625" style="6" customWidth="1"/>
    <col min="9" max="16384" width="9.140625" style="6"/>
  </cols>
  <sheetData>
    <row r="1" spans="1:4" x14ac:dyDescent="0.25">
      <c r="A1" s="2"/>
      <c r="B1" s="9"/>
      <c r="C1" s="9"/>
      <c r="D1" s="10" t="s">
        <v>104</v>
      </c>
    </row>
    <row r="2" spans="1:4" x14ac:dyDescent="0.25">
      <c r="A2" s="2"/>
      <c r="B2" s="9"/>
      <c r="C2" s="9"/>
      <c r="D2" s="10"/>
    </row>
    <row r="3" spans="1:4" ht="51.75" customHeight="1" x14ac:dyDescent="0.25">
      <c r="A3" s="19" t="s">
        <v>103</v>
      </c>
      <c r="B3" s="20"/>
      <c r="C3" s="20"/>
      <c r="D3" s="20"/>
    </row>
    <row r="4" spans="1:4" x14ac:dyDescent="0.25">
      <c r="A4" s="3"/>
      <c r="B4" s="11"/>
      <c r="C4" s="11"/>
      <c r="D4" s="11"/>
    </row>
    <row r="5" spans="1:4" x14ac:dyDescent="0.25">
      <c r="A5" s="2"/>
      <c r="B5" s="9"/>
      <c r="C5" s="9"/>
      <c r="D5" s="10" t="s">
        <v>102</v>
      </c>
    </row>
    <row r="6" spans="1:4" x14ac:dyDescent="0.25">
      <c r="A6" s="5" t="s">
        <v>105</v>
      </c>
      <c r="B6" s="12" t="s">
        <v>106</v>
      </c>
      <c r="C6" s="12" t="s">
        <v>107</v>
      </c>
      <c r="D6" s="12" t="s">
        <v>108</v>
      </c>
    </row>
    <row r="7" spans="1:4" x14ac:dyDescent="0.25">
      <c r="A7" s="4" t="s">
        <v>0</v>
      </c>
      <c r="B7" s="13">
        <f>B8+B14+B76+B105</f>
        <v>32856573</v>
      </c>
      <c r="C7" s="13">
        <f>C8+C14+C76+C105</f>
        <v>32510421.800000004</v>
      </c>
      <c r="D7" s="13">
        <f>D8+D14+D76+D105</f>
        <v>34869821.900000013</v>
      </c>
    </row>
    <row r="8" spans="1:4" x14ac:dyDescent="0.25">
      <c r="A8" s="1" t="s">
        <v>101</v>
      </c>
      <c r="B8" s="14">
        <f>SUM(B9:B13)</f>
        <v>1223734</v>
      </c>
      <c r="C8" s="14">
        <f>SUM(C9:C13)</f>
        <v>1228112.5</v>
      </c>
      <c r="D8" s="14">
        <f>SUM(D9:D13)</f>
        <v>1216384.9000000001</v>
      </c>
    </row>
    <row r="9" spans="1:4" ht="47.25" outlineLevel="1" x14ac:dyDescent="0.25">
      <c r="A9" s="7" t="s">
        <v>1</v>
      </c>
      <c r="B9" s="15">
        <v>704706.1</v>
      </c>
      <c r="C9" s="15">
        <v>703112.5</v>
      </c>
      <c r="D9" s="15">
        <v>690501.8</v>
      </c>
    </row>
    <row r="10" spans="1:4" ht="94.5" outlineLevel="1" x14ac:dyDescent="0.25">
      <c r="A10" s="7" t="s">
        <v>2</v>
      </c>
      <c r="B10" s="15">
        <v>194027.9</v>
      </c>
      <c r="C10" s="15">
        <v>190000</v>
      </c>
      <c r="D10" s="15">
        <v>190000</v>
      </c>
    </row>
    <row r="11" spans="1:4" ht="110.25" outlineLevel="1" x14ac:dyDescent="0.25">
      <c r="A11" s="7" t="s">
        <v>3</v>
      </c>
      <c r="B11" s="15">
        <v>300000</v>
      </c>
      <c r="C11" s="15">
        <v>310000</v>
      </c>
      <c r="D11" s="15">
        <v>310000</v>
      </c>
    </row>
    <row r="12" spans="1:4" ht="47.25" outlineLevel="1" x14ac:dyDescent="0.25">
      <c r="A12" s="7" t="s">
        <v>4</v>
      </c>
      <c r="B12" s="15">
        <v>5000</v>
      </c>
      <c r="C12" s="15">
        <v>5000</v>
      </c>
      <c r="D12" s="15">
        <v>5000</v>
      </c>
    </row>
    <row r="13" spans="1:4" ht="63" outlineLevel="1" x14ac:dyDescent="0.25">
      <c r="A13" s="7" t="s">
        <v>5</v>
      </c>
      <c r="B13" s="15">
        <v>20000</v>
      </c>
      <c r="C13" s="15">
        <v>20000</v>
      </c>
      <c r="D13" s="15">
        <v>20883.099999999999</v>
      </c>
    </row>
    <row r="14" spans="1:4" x14ac:dyDescent="0.25">
      <c r="A14" s="1" t="s">
        <v>109</v>
      </c>
      <c r="B14" s="16">
        <f>SUM(B15:B75)</f>
        <v>9640022.8000000007</v>
      </c>
      <c r="C14" s="16">
        <f>SUM(C15:C75)</f>
        <v>8414602.3000000007</v>
      </c>
      <c r="D14" s="16">
        <f>SUM(D15:D75)</f>
        <v>9076940.9000000004</v>
      </c>
    </row>
    <row r="15" spans="1:4" ht="47.25" outlineLevel="1" x14ac:dyDescent="0.25">
      <c r="A15" s="7" t="s">
        <v>6</v>
      </c>
      <c r="B15" s="21">
        <f>476452+334178</f>
        <v>810630</v>
      </c>
      <c r="C15" s="17">
        <v>116314</v>
      </c>
      <c r="D15" s="17">
        <v>646190.69999999995</v>
      </c>
    </row>
    <row r="16" spans="1:4" ht="47.25" outlineLevel="1" x14ac:dyDescent="0.25">
      <c r="A16" s="7" t="s">
        <v>7</v>
      </c>
      <c r="B16" s="17">
        <v>42763</v>
      </c>
      <c r="C16" s="17">
        <v>42914.400000000001</v>
      </c>
      <c r="D16" s="17">
        <v>43114.400000000001</v>
      </c>
    </row>
    <row r="17" spans="1:4" ht="47.25" outlineLevel="1" x14ac:dyDescent="0.25">
      <c r="A17" s="7" t="s">
        <v>8</v>
      </c>
      <c r="B17" s="17">
        <v>203898.4</v>
      </c>
      <c r="C17" s="17">
        <v>195172.8</v>
      </c>
      <c r="D17" s="17">
        <v>195322.3</v>
      </c>
    </row>
    <row r="18" spans="1:4" ht="63" outlineLevel="1" x14ac:dyDescent="0.25">
      <c r="A18" s="7" t="s">
        <v>9</v>
      </c>
      <c r="B18" s="17">
        <v>22000</v>
      </c>
      <c r="C18" s="17">
        <v>22000</v>
      </c>
      <c r="D18" s="17">
        <v>22000</v>
      </c>
    </row>
    <row r="19" spans="1:4" ht="31.5" outlineLevel="1" x14ac:dyDescent="0.25">
      <c r="A19" s="7" t="s">
        <v>10</v>
      </c>
      <c r="B19" s="17">
        <v>150000</v>
      </c>
      <c r="C19" s="17">
        <v>150000</v>
      </c>
      <c r="D19" s="17">
        <v>150000</v>
      </c>
    </row>
    <row r="20" spans="1:4" ht="47.25" outlineLevel="1" x14ac:dyDescent="0.25">
      <c r="A20" s="7" t="s">
        <v>11</v>
      </c>
      <c r="B20" s="21">
        <f>653622-305</f>
        <v>653317</v>
      </c>
      <c r="C20" s="21">
        <f>974418.3-305</f>
        <v>974113.3</v>
      </c>
      <c r="D20" s="21">
        <f>1173147-305</f>
        <v>1172842</v>
      </c>
    </row>
    <row r="21" spans="1:4" ht="31.5" outlineLevel="1" x14ac:dyDescent="0.25">
      <c r="A21" s="7" t="s">
        <v>12</v>
      </c>
      <c r="B21" s="17">
        <v>138629</v>
      </c>
      <c r="C21" s="17"/>
      <c r="D21" s="17"/>
    </row>
    <row r="22" spans="1:4" ht="47.25" outlineLevel="1" x14ac:dyDescent="0.25">
      <c r="A22" s="7" t="s">
        <v>13</v>
      </c>
      <c r="B22" s="17">
        <v>24093.200000000001</v>
      </c>
      <c r="C22" s="17">
        <v>24779.8</v>
      </c>
      <c r="D22" s="17">
        <v>24779.8</v>
      </c>
    </row>
    <row r="23" spans="1:4" ht="47.25" outlineLevel="1" x14ac:dyDescent="0.25">
      <c r="A23" s="7" t="s">
        <v>14</v>
      </c>
      <c r="B23" s="17">
        <v>3000</v>
      </c>
      <c r="C23" s="17">
        <v>3000</v>
      </c>
      <c r="D23" s="17">
        <v>3000</v>
      </c>
    </row>
    <row r="24" spans="1:4" ht="31.5" outlineLevel="1" x14ac:dyDescent="0.25">
      <c r="A24" s="7" t="s">
        <v>15</v>
      </c>
      <c r="B24" s="17">
        <v>52546.2</v>
      </c>
      <c r="C24" s="17">
        <v>52546.2</v>
      </c>
      <c r="D24" s="17">
        <v>52546.2</v>
      </c>
    </row>
    <row r="25" spans="1:4" ht="31.5" outlineLevel="1" x14ac:dyDescent="0.25">
      <c r="A25" s="7" t="s">
        <v>16</v>
      </c>
      <c r="B25" s="17">
        <v>74093.100000000006</v>
      </c>
      <c r="C25" s="17">
        <v>74093.100000000006</v>
      </c>
      <c r="D25" s="17">
        <v>74093.100000000006</v>
      </c>
    </row>
    <row r="26" spans="1:4" ht="47.25" outlineLevel="1" x14ac:dyDescent="0.25">
      <c r="A26" s="7" t="s">
        <v>17</v>
      </c>
      <c r="B26" s="17">
        <v>53988.9</v>
      </c>
      <c r="C26" s="17">
        <v>48277.9</v>
      </c>
      <c r="D26" s="17">
        <v>48497.9</v>
      </c>
    </row>
    <row r="27" spans="1:4" ht="47.25" outlineLevel="1" x14ac:dyDescent="0.25">
      <c r="A27" s="7" t="s">
        <v>18</v>
      </c>
      <c r="B27" s="21">
        <f>404951.7+40377.4</f>
        <v>445329.10000000003</v>
      </c>
      <c r="C27" s="17">
        <v>124018</v>
      </c>
      <c r="D27" s="17">
        <v>144000</v>
      </c>
    </row>
    <row r="28" spans="1:4" ht="47.25" outlineLevel="1" x14ac:dyDescent="0.25">
      <c r="A28" s="7" t="s">
        <v>19</v>
      </c>
      <c r="B28" s="17">
        <v>142660</v>
      </c>
      <c r="C28" s="17"/>
      <c r="D28" s="17"/>
    </row>
    <row r="29" spans="1:4" ht="47.25" outlineLevel="1" x14ac:dyDescent="0.25">
      <c r="A29" s="7" t="s">
        <v>20</v>
      </c>
      <c r="B29" s="17">
        <f>344559+0.1</f>
        <v>344559.1</v>
      </c>
      <c r="C29" s="17">
        <v>365921.5</v>
      </c>
      <c r="D29" s="17">
        <f>386047.2+0.1</f>
        <v>386047.3</v>
      </c>
    </row>
    <row r="30" spans="1:4" ht="47.25" outlineLevel="1" x14ac:dyDescent="0.25">
      <c r="A30" s="7" t="s">
        <v>21</v>
      </c>
      <c r="B30" s="17">
        <v>100000</v>
      </c>
      <c r="C30" s="17">
        <v>100000</v>
      </c>
      <c r="D30" s="17">
        <v>100000</v>
      </c>
    </row>
    <row r="31" spans="1:4" ht="47.25" outlineLevel="1" x14ac:dyDescent="0.25">
      <c r="A31" s="7" t="s">
        <v>22</v>
      </c>
      <c r="B31" s="21">
        <f>86289+130830</f>
        <v>217119</v>
      </c>
      <c r="C31" s="17"/>
      <c r="D31" s="17"/>
    </row>
    <row r="32" spans="1:4" ht="63" outlineLevel="1" x14ac:dyDescent="0.25">
      <c r="A32" s="7" t="s">
        <v>23</v>
      </c>
      <c r="B32" s="17">
        <v>495000</v>
      </c>
      <c r="C32" s="17">
        <v>500000</v>
      </c>
      <c r="D32" s="17">
        <v>500000</v>
      </c>
    </row>
    <row r="33" spans="1:4" ht="110.25" outlineLevel="1" x14ac:dyDescent="0.25">
      <c r="A33" s="8" t="s">
        <v>24</v>
      </c>
      <c r="B33" s="17">
        <v>30778.5</v>
      </c>
      <c r="C33" s="17">
        <v>30778.5</v>
      </c>
      <c r="D33" s="17">
        <v>30778.5</v>
      </c>
    </row>
    <row r="34" spans="1:4" ht="63" outlineLevel="1" x14ac:dyDescent="0.25">
      <c r="A34" s="7" t="s">
        <v>25</v>
      </c>
      <c r="B34" s="17">
        <v>250000</v>
      </c>
      <c r="C34" s="17">
        <v>250000</v>
      </c>
      <c r="D34" s="17">
        <v>250000</v>
      </c>
    </row>
    <row r="35" spans="1:4" ht="63" outlineLevel="1" x14ac:dyDescent="0.25">
      <c r="A35" s="7" t="s">
        <v>26</v>
      </c>
      <c r="B35" s="17">
        <v>100000</v>
      </c>
      <c r="C35" s="17">
        <v>100000</v>
      </c>
      <c r="D35" s="17">
        <v>100000</v>
      </c>
    </row>
    <row r="36" spans="1:4" ht="94.5" outlineLevel="1" x14ac:dyDescent="0.25">
      <c r="A36" s="7" t="s">
        <v>27</v>
      </c>
      <c r="B36" s="17">
        <v>118634.5</v>
      </c>
      <c r="C36" s="17">
        <v>118634.5</v>
      </c>
      <c r="D36" s="17">
        <v>118634.5</v>
      </c>
    </row>
    <row r="37" spans="1:4" ht="94.5" outlineLevel="1" x14ac:dyDescent="0.25">
      <c r="A37" s="7" t="s">
        <v>28</v>
      </c>
      <c r="B37" s="17">
        <v>60061.599999999999</v>
      </c>
      <c r="C37" s="17"/>
      <c r="D37" s="17"/>
    </row>
    <row r="38" spans="1:4" ht="31.5" outlineLevel="1" x14ac:dyDescent="0.25">
      <c r="A38" s="7" t="s">
        <v>29</v>
      </c>
      <c r="B38" s="17"/>
      <c r="C38" s="17">
        <v>500000</v>
      </c>
      <c r="D38" s="17">
        <v>50000</v>
      </c>
    </row>
    <row r="39" spans="1:4" ht="47.25" outlineLevel="1" x14ac:dyDescent="0.25">
      <c r="A39" s="7" t="s">
        <v>30</v>
      </c>
      <c r="B39" s="17">
        <v>150000</v>
      </c>
      <c r="C39" s="17">
        <v>150000</v>
      </c>
      <c r="D39" s="17">
        <v>150000</v>
      </c>
    </row>
    <row r="40" spans="1:4" ht="47.25" outlineLevel="1" x14ac:dyDescent="0.25">
      <c r="A40" s="7" t="s">
        <v>31</v>
      </c>
      <c r="B40" s="17">
        <v>225000</v>
      </c>
      <c r="C40" s="17">
        <v>225000</v>
      </c>
      <c r="D40" s="17">
        <v>225000</v>
      </c>
    </row>
    <row r="41" spans="1:4" ht="63" outlineLevel="1" x14ac:dyDescent="0.25">
      <c r="A41" s="7" t="s">
        <v>32</v>
      </c>
      <c r="B41" s="17">
        <v>450000</v>
      </c>
      <c r="C41" s="17">
        <v>350000</v>
      </c>
      <c r="D41" s="17">
        <v>350000</v>
      </c>
    </row>
    <row r="42" spans="1:4" ht="110.25" outlineLevel="1" x14ac:dyDescent="0.25">
      <c r="A42" s="7" t="s">
        <v>33</v>
      </c>
      <c r="B42" s="17">
        <v>150000</v>
      </c>
      <c r="C42" s="17">
        <v>200000</v>
      </c>
      <c r="D42" s="17">
        <v>200000</v>
      </c>
    </row>
    <row r="43" spans="1:4" ht="78.75" outlineLevel="1" x14ac:dyDescent="0.25">
      <c r="A43" s="7" t="s">
        <v>34</v>
      </c>
      <c r="B43" s="17">
        <v>40000</v>
      </c>
      <c r="C43" s="17">
        <v>40000</v>
      </c>
      <c r="D43" s="17">
        <v>40000</v>
      </c>
    </row>
    <row r="44" spans="1:4" ht="47.25" outlineLevel="1" x14ac:dyDescent="0.25">
      <c r="A44" s="7" t="s">
        <v>35</v>
      </c>
      <c r="B44" s="17">
        <v>81000</v>
      </c>
      <c r="C44" s="17">
        <v>81000</v>
      </c>
      <c r="D44" s="17">
        <v>81000</v>
      </c>
    </row>
    <row r="45" spans="1:4" ht="63" outlineLevel="1" x14ac:dyDescent="0.25">
      <c r="A45" s="7" t="s">
        <v>36</v>
      </c>
      <c r="B45" s="17">
        <v>83421.7</v>
      </c>
      <c r="C45" s="17">
        <v>87283.9</v>
      </c>
      <c r="D45" s="17">
        <v>87283.9</v>
      </c>
    </row>
    <row r="46" spans="1:4" ht="63" outlineLevel="1" x14ac:dyDescent="0.25">
      <c r="A46" s="7" t="s">
        <v>37</v>
      </c>
      <c r="B46" s="17">
        <v>150000</v>
      </c>
      <c r="C46" s="17">
        <v>150000</v>
      </c>
      <c r="D46" s="17">
        <v>150000</v>
      </c>
    </row>
    <row r="47" spans="1:4" ht="78.75" outlineLevel="1" x14ac:dyDescent="0.25">
      <c r="A47" s="7" t="s">
        <v>38</v>
      </c>
      <c r="B47" s="17">
        <v>656830</v>
      </c>
      <c r="C47" s="17">
        <v>840000</v>
      </c>
      <c r="D47" s="17">
        <v>840000</v>
      </c>
    </row>
    <row r="48" spans="1:4" ht="47.25" outlineLevel="1" x14ac:dyDescent="0.25">
      <c r="A48" s="7" t="s">
        <v>39</v>
      </c>
      <c r="B48" s="21">
        <f>722816.4+60000</f>
        <v>782816.4</v>
      </c>
      <c r="C48" s="17">
        <v>814563.5</v>
      </c>
      <c r="D48" s="17">
        <v>952313.9</v>
      </c>
    </row>
    <row r="49" spans="1:4" ht="47.25" outlineLevel="1" x14ac:dyDescent="0.25">
      <c r="A49" s="7" t="s">
        <v>40</v>
      </c>
      <c r="B49" s="17">
        <v>344277</v>
      </c>
      <c r="C49" s="17">
        <v>166438</v>
      </c>
      <c r="D49" s="17">
        <v>166947</v>
      </c>
    </row>
    <row r="50" spans="1:4" ht="47.25" outlineLevel="1" x14ac:dyDescent="0.25">
      <c r="A50" s="7" t="s">
        <v>41</v>
      </c>
      <c r="B50" s="17">
        <v>8400</v>
      </c>
      <c r="C50" s="17">
        <v>8400</v>
      </c>
      <c r="D50" s="17">
        <v>8400</v>
      </c>
    </row>
    <row r="51" spans="1:4" ht="78.75" outlineLevel="1" x14ac:dyDescent="0.25">
      <c r="A51" s="7" t="s">
        <v>114</v>
      </c>
      <c r="B51" s="17">
        <v>22800</v>
      </c>
      <c r="C51" s="17">
        <v>40000</v>
      </c>
      <c r="D51" s="17">
        <v>40000</v>
      </c>
    </row>
    <row r="52" spans="1:4" ht="31.5" outlineLevel="1" x14ac:dyDescent="0.25">
      <c r="A52" s="7" t="s">
        <v>42</v>
      </c>
      <c r="B52" s="17">
        <v>1006.4</v>
      </c>
      <c r="C52" s="17">
        <v>1057.7</v>
      </c>
      <c r="D52" s="17">
        <v>1057.7</v>
      </c>
    </row>
    <row r="53" spans="1:4" ht="63" outlineLevel="1" x14ac:dyDescent="0.25">
      <c r="A53" s="7" t="s">
        <v>43</v>
      </c>
      <c r="B53" s="17"/>
      <c r="C53" s="17">
        <v>1000</v>
      </c>
      <c r="D53" s="17">
        <v>1000</v>
      </c>
    </row>
    <row r="54" spans="1:4" ht="63" outlineLevel="1" x14ac:dyDescent="0.25">
      <c r="A54" s="7" t="s">
        <v>44</v>
      </c>
      <c r="B54" s="21">
        <f>3100-300</f>
        <v>2800</v>
      </c>
      <c r="C54" s="17">
        <v>3100</v>
      </c>
      <c r="D54" s="17"/>
    </row>
    <row r="55" spans="1:4" ht="63" outlineLevel="1" x14ac:dyDescent="0.25">
      <c r="A55" s="7" t="s">
        <v>45</v>
      </c>
      <c r="B55" s="17">
        <v>2000</v>
      </c>
      <c r="C55" s="17">
        <v>2000</v>
      </c>
      <c r="D55" s="17"/>
    </row>
    <row r="56" spans="1:4" ht="47.25" outlineLevel="1" x14ac:dyDescent="0.25">
      <c r="A56" s="7" t="s">
        <v>46</v>
      </c>
      <c r="B56" s="17">
        <v>4814.2</v>
      </c>
      <c r="C56" s="17">
        <v>5600</v>
      </c>
      <c r="D56" s="17">
        <v>5600</v>
      </c>
    </row>
    <row r="57" spans="1:4" ht="63" outlineLevel="1" x14ac:dyDescent="0.25">
      <c r="A57" s="7" t="s">
        <v>112</v>
      </c>
      <c r="B57" s="21">
        <v>13000</v>
      </c>
      <c r="C57" s="17"/>
      <c r="D57" s="17"/>
    </row>
    <row r="58" spans="1:4" ht="47.25" outlineLevel="1" x14ac:dyDescent="0.25">
      <c r="A58" s="7" t="s">
        <v>47</v>
      </c>
      <c r="B58" s="17">
        <v>32000</v>
      </c>
      <c r="C58" s="17">
        <v>32000</v>
      </c>
      <c r="D58" s="17">
        <v>34000</v>
      </c>
    </row>
    <row r="59" spans="1:4" ht="47.25" outlineLevel="1" x14ac:dyDescent="0.25">
      <c r="A59" s="7" t="s">
        <v>48</v>
      </c>
      <c r="B59" s="21">
        <f>100000+72677.7</f>
        <v>172677.7</v>
      </c>
      <c r="C59" s="17"/>
      <c r="D59" s="17">
        <v>100000</v>
      </c>
    </row>
    <row r="60" spans="1:4" ht="47.25" outlineLevel="1" x14ac:dyDescent="0.25">
      <c r="A60" s="7" t="s">
        <v>49</v>
      </c>
      <c r="B60" s="17"/>
      <c r="C60" s="17">
        <v>304000</v>
      </c>
      <c r="D60" s="17">
        <v>148761.29999999999</v>
      </c>
    </row>
    <row r="61" spans="1:4" ht="63" outlineLevel="1" x14ac:dyDescent="0.25">
      <c r="A61" s="7" t="s">
        <v>50</v>
      </c>
      <c r="B61" s="21">
        <f>100000+61568.7</f>
        <v>161568.70000000001</v>
      </c>
      <c r="C61" s="17">
        <v>96000</v>
      </c>
      <c r="D61" s="17">
        <v>100000</v>
      </c>
    </row>
    <row r="62" spans="1:4" ht="47.25" outlineLevel="1" x14ac:dyDescent="0.25">
      <c r="A62" s="7" t="s">
        <v>51</v>
      </c>
      <c r="B62" s="17">
        <v>492910</v>
      </c>
      <c r="C62" s="17">
        <v>339861.2</v>
      </c>
      <c r="D62" s="17">
        <v>562080.4</v>
      </c>
    </row>
    <row r="63" spans="1:4" ht="47.25" outlineLevel="1" x14ac:dyDescent="0.25">
      <c r="A63" s="7" t="s">
        <v>52</v>
      </c>
      <c r="B63" s="17">
        <v>112096.5</v>
      </c>
      <c r="C63" s="17">
        <v>100000</v>
      </c>
      <c r="D63" s="17">
        <v>100000</v>
      </c>
    </row>
    <row r="64" spans="1:4" ht="47.25" outlineLevel="1" x14ac:dyDescent="0.25">
      <c r="A64" s="7" t="s">
        <v>53</v>
      </c>
      <c r="B64" s="21">
        <f>148100-2500</f>
        <v>145600</v>
      </c>
      <c r="C64" s="17"/>
      <c r="D64" s="17"/>
    </row>
    <row r="65" spans="1:4" ht="173.25" outlineLevel="1" x14ac:dyDescent="0.25">
      <c r="A65" s="8" t="s">
        <v>54</v>
      </c>
      <c r="B65" s="21">
        <f>150000+98753.6</f>
        <v>248753.6</v>
      </c>
      <c r="C65" s="17">
        <v>62884</v>
      </c>
      <c r="D65" s="17">
        <v>100000</v>
      </c>
    </row>
    <row r="66" spans="1:4" ht="63" outlineLevel="1" x14ac:dyDescent="0.25">
      <c r="A66" s="7" t="s">
        <v>55</v>
      </c>
      <c r="B66" s="17">
        <v>10000</v>
      </c>
      <c r="C66" s="17">
        <v>10000</v>
      </c>
      <c r="D66" s="17">
        <v>10000</v>
      </c>
    </row>
    <row r="67" spans="1:4" ht="63" outlineLevel="1" x14ac:dyDescent="0.25">
      <c r="A67" s="7" t="s">
        <v>56</v>
      </c>
      <c r="B67" s="17">
        <v>30000</v>
      </c>
      <c r="C67" s="17">
        <v>27900</v>
      </c>
      <c r="D67" s="17">
        <v>27900</v>
      </c>
    </row>
    <row r="68" spans="1:4" ht="47.25" outlineLevel="1" x14ac:dyDescent="0.25">
      <c r="A68" s="7" t="s">
        <v>57</v>
      </c>
      <c r="B68" s="17">
        <v>7000</v>
      </c>
      <c r="C68" s="17">
        <v>7000</v>
      </c>
      <c r="D68" s="17">
        <v>7000</v>
      </c>
    </row>
    <row r="69" spans="1:4" ht="94.5" outlineLevel="1" x14ac:dyDescent="0.25">
      <c r="A69" s="7" t="s">
        <v>58</v>
      </c>
      <c r="B69" s="17">
        <v>210000</v>
      </c>
      <c r="C69" s="17">
        <v>210000</v>
      </c>
      <c r="D69" s="17">
        <v>210000</v>
      </c>
    </row>
    <row r="70" spans="1:4" ht="110.25" outlineLevel="1" x14ac:dyDescent="0.25">
      <c r="A70" s="7" t="s">
        <v>59</v>
      </c>
      <c r="B70" s="17">
        <v>250000</v>
      </c>
      <c r="C70" s="17">
        <v>250000</v>
      </c>
      <c r="D70" s="17">
        <v>250000</v>
      </c>
    </row>
    <row r="71" spans="1:4" ht="78.75" outlineLevel="1" x14ac:dyDescent="0.25">
      <c r="A71" s="22" t="s">
        <v>113</v>
      </c>
      <c r="B71" s="21">
        <v>50000</v>
      </c>
      <c r="C71" s="17"/>
      <c r="D71" s="17"/>
    </row>
    <row r="72" spans="1:4" ht="47.25" outlineLevel="1" x14ac:dyDescent="0.25">
      <c r="A72" s="7" t="s">
        <v>60</v>
      </c>
      <c r="B72" s="17">
        <v>2200</v>
      </c>
      <c r="C72" s="17">
        <v>2400</v>
      </c>
      <c r="D72" s="17">
        <v>2500</v>
      </c>
    </row>
    <row r="73" spans="1:4" ht="94.5" outlineLevel="1" x14ac:dyDescent="0.25">
      <c r="A73" s="7" t="s">
        <v>61</v>
      </c>
      <c r="B73" s="17">
        <f>1550+4600</f>
        <v>6150</v>
      </c>
      <c r="C73" s="17">
        <f>1500+4800</f>
        <v>6300</v>
      </c>
      <c r="D73" s="17">
        <f>1500+4800</f>
        <v>6300</v>
      </c>
    </row>
    <row r="74" spans="1:4" ht="31.5" outlineLevel="1" x14ac:dyDescent="0.25">
      <c r="A74" s="7" t="s">
        <v>62</v>
      </c>
      <c r="B74" s="17">
        <v>5500</v>
      </c>
      <c r="C74" s="17">
        <v>5650</v>
      </c>
      <c r="D74" s="17">
        <v>5650</v>
      </c>
    </row>
    <row r="75" spans="1:4" ht="47.25" outlineLevel="1" x14ac:dyDescent="0.25">
      <c r="A75" s="7" t="s">
        <v>63</v>
      </c>
      <c r="B75" s="17">
        <v>2300</v>
      </c>
      <c r="C75" s="17">
        <v>2600</v>
      </c>
      <c r="D75" s="17">
        <v>2300</v>
      </c>
    </row>
    <row r="76" spans="1:4" x14ac:dyDescent="0.25">
      <c r="A76" s="1" t="s">
        <v>110</v>
      </c>
      <c r="B76" s="16">
        <f>SUM(B77:B104)+0.1</f>
        <v>20696160.099999998</v>
      </c>
      <c r="C76" s="16">
        <f>SUM(C77:C104)+0.1</f>
        <v>21745370.100000005</v>
      </c>
      <c r="D76" s="16">
        <f>SUM(D77:D104)+0.1</f>
        <v>23454864.40000001</v>
      </c>
    </row>
    <row r="77" spans="1:4" ht="173.25" outlineLevel="1" x14ac:dyDescent="0.25">
      <c r="A77" s="8" t="s">
        <v>64</v>
      </c>
      <c r="B77" s="17">
        <v>6954115.0999999996</v>
      </c>
      <c r="C77" s="17">
        <v>7377447.4000000004</v>
      </c>
      <c r="D77" s="17">
        <v>8019004.5</v>
      </c>
    </row>
    <row r="78" spans="1:4" ht="78.75" outlineLevel="1" x14ac:dyDescent="0.25">
      <c r="A78" s="7" t="s">
        <v>65</v>
      </c>
      <c r="B78" s="17">
        <v>314917.3</v>
      </c>
      <c r="C78" s="17">
        <v>459453.3</v>
      </c>
      <c r="D78" s="17">
        <v>505398.9</v>
      </c>
    </row>
    <row r="79" spans="1:4" ht="204.75" outlineLevel="1" x14ac:dyDescent="0.25">
      <c r="A79" s="8" t="s">
        <v>66</v>
      </c>
      <c r="B79" s="17">
        <v>8502923.5999999996</v>
      </c>
      <c r="C79" s="17">
        <v>9193429.8000000007</v>
      </c>
      <c r="D79" s="17">
        <v>9982532.5</v>
      </c>
    </row>
    <row r="80" spans="1:4" ht="31.5" outlineLevel="1" x14ac:dyDescent="0.25">
      <c r="A80" s="7" t="s">
        <v>67</v>
      </c>
      <c r="B80" s="17">
        <v>118130.8</v>
      </c>
      <c r="C80" s="17">
        <v>129943.8</v>
      </c>
      <c r="D80" s="17">
        <v>142938.29999999999</v>
      </c>
    </row>
    <row r="81" spans="1:4" ht="63" outlineLevel="1" x14ac:dyDescent="0.25">
      <c r="A81" s="7" t="s">
        <v>68</v>
      </c>
      <c r="B81" s="17">
        <v>63889.1</v>
      </c>
      <c r="C81" s="17">
        <v>63889.1</v>
      </c>
      <c r="D81" s="17">
        <v>63889.1</v>
      </c>
    </row>
    <row r="82" spans="1:4" ht="173.25" outlineLevel="1" x14ac:dyDescent="0.25">
      <c r="A82" s="8" t="s">
        <v>69</v>
      </c>
      <c r="B82" s="17">
        <v>594648.19999999995</v>
      </c>
      <c r="C82" s="17">
        <v>717687.7</v>
      </c>
      <c r="D82" s="17">
        <v>789456.6</v>
      </c>
    </row>
    <row r="83" spans="1:4" ht="47.25" outlineLevel="1" x14ac:dyDescent="0.25">
      <c r="A83" s="7" t="s">
        <v>70</v>
      </c>
      <c r="B83" s="17">
        <v>610622.6</v>
      </c>
      <c r="C83" s="17">
        <v>128555.6</v>
      </c>
      <c r="D83" s="17">
        <v>128555.6</v>
      </c>
    </row>
    <row r="84" spans="1:4" ht="47.25" outlineLevel="1" x14ac:dyDescent="0.25">
      <c r="A84" s="7" t="s">
        <v>71</v>
      </c>
      <c r="B84" s="17">
        <v>201590.8</v>
      </c>
      <c r="C84" s="17">
        <v>221749.9</v>
      </c>
      <c r="D84" s="17">
        <v>243925</v>
      </c>
    </row>
    <row r="85" spans="1:4" ht="47.25" outlineLevel="1" x14ac:dyDescent="0.25">
      <c r="A85" s="7" t="s">
        <v>72</v>
      </c>
      <c r="B85" s="17">
        <v>25117.3</v>
      </c>
      <c r="C85" s="17">
        <v>32469</v>
      </c>
      <c r="D85" s="17">
        <v>35716.1</v>
      </c>
    </row>
    <row r="86" spans="1:4" ht="78.75" outlineLevel="1" x14ac:dyDescent="0.25">
      <c r="A86" s="7" t="s">
        <v>73</v>
      </c>
      <c r="B86" s="17">
        <v>524562.19999999995</v>
      </c>
      <c r="C86" s="17">
        <v>659031.9</v>
      </c>
      <c r="D86" s="17">
        <v>724935.1</v>
      </c>
    </row>
    <row r="87" spans="1:4" ht="157.5" outlineLevel="1" x14ac:dyDescent="0.25">
      <c r="A87" s="8" t="s">
        <v>74</v>
      </c>
      <c r="B87" s="17">
        <v>14491.9</v>
      </c>
      <c r="C87" s="17">
        <v>15941.1</v>
      </c>
      <c r="D87" s="17">
        <v>17535.099999999999</v>
      </c>
    </row>
    <row r="88" spans="1:4" ht="157.5" outlineLevel="1" x14ac:dyDescent="0.25">
      <c r="A88" s="8" t="s">
        <v>75</v>
      </c>
      <c r="B88" s="17">
        <v>1550</v>
      </c>
      <c r="C88" s="17">
        <v>1705</v>
      </c>
      <c r="D88" s="17">
        <v>1875.5</v>
      </c>
    </row>
    <row r="89" spans="1:4" ht="94.5" outlineLevel="1" x14ac:dyDescent="0.25">
      <c r="A89" s="7" t="s">
        <v>76</v>
      </c>
      <c r="B89" s="17">
        <v>7446</v>
      </c>
      <c r="C89" s="17">
        <v>8190.6</v>
      </c>
      <c r="D89" s="17">
        <v>9009.7000000000007</v>
      </c>
    </row>
    <row r="90" spans="1:4" ht="267.75" outlineLevel="1" x14ac:dyDescent="0.25">
      <c r="A90" s="8" t="s">
        <v>77</v>
      </c>
      <c r="B90" s="17">
        <v>15377.3</v>
      </c>
      <c r="C90" s="17">
        <v>16915.099999999999</v>
      </c>
      <c r="D90" s="17">
        <v>18606.599999999999</v>
      </c>
    </row>
    <row r="91" spans="1:4" ht="94.5" outlineLevel="1" x14ac:dyDescent="0.25">
      <c r="A91" s="7" t="s">
        <v>78</v>
      </c>
      <c r="B91" s="17">
        <v>1791.6</v>
      </c>
      <c r="C91" s="17">
        <v>1970.8</v>
      </c>
      <c r="D91" s="17">
        <v>2168.1</v>
      </c>
    </row>
    <row r="92" spans="1:4" ht="63" outlineLevel="1" x14ac:dyDescent="0.25">
      <c r="A92" s="7" t="s">
        <v>79</v>
      </c>
      <c r="B92" s="17">
        <v>381315.1</v>
      </c>
      <c r="C92" s="17">
        <v>381315.1</v>
      </c>
      <c r="D92" s="17">
        <v>381315.1</v>
      </c>
    </row>
    <row r="93" spans="1:4" ht="126" outlineLevel="1" x14ac:dyDescent="0.25">
      <c r="A93" s="8" t="s">
        <v>80</v>
      </c>
      <c r="B93" s="17">
        <v>1000</v>
      </c>
      <c r="C93" s="17">
        <v>1000</v>
      </c>
      <c r="D93" s="17">
        <v>1000</v>
      </c>
    </row>
    <row r="94" spans="1:4" ht="94.5" outlineLevel="1" x14ac:dyDescent="0.25">
      <c r="A94" s="7" t="s">
        <v>81</v>
      </c>
      <c r="B94" s="17">
        <v>25000</v>
      </c>
      <c r="C94" s="17">
        <v>25000</v>
      </c>
      <c r="D94" s="17">
        <v>25000</v>
      </c>
    </row>
    <row r="95" spans="1:4" ht="63" outlineLevel="1" x14ac:dyDescent="0.25">
      <c r="A95" s="7" t="s">
        <v>82</v>
      </c>
      <c r="B95" s="17">
        <v>25000</v>
      </c>
      <c r="C95" s="17">
        <v>25000</v>
      </c>
      <c r="D95" s="17">
        <v>25000</v>
      </c>
    </row>
    <row r="96" spans="1:4" outlineLevel="1" x14ac:dyDescent="0.25">
      <c r="A96" s="7" t="s">
        <v>83</v>
      </c>
      <c r="B96" s="17">
        <v>9344.4</v>
      </c>
      <c r="C96" s="17">
        <v>9344.4</v>
      </c>
      <c r="D96" s="17">
        <v>9344.4</v>
      </c>
    </row>
    <row r="97" spans="1:4" ht="78.75" outlineLevel="1" x14ac:dyDescent="0.25">
      <c r="A97" s="7" t="s">
        <v>84</v>
      </c>
      <c r="B97" s="17">
        <v>417608</v>
      </c>
      <c r="C97" s="17">
        <v>304113.8</v>
      </c>
      <c r="D97" s="17">
        <v>266539.5</v>
      </c>
    </row>
    <row r="98" spans="1:4" ht="47.25" outlineLevel="1" x14ac:dyDescent="0.25">
      <c r="A98" s="7" t="s">
        <v>85</v>
      </c>
      <c r="B98" s="17">
        <v>46488.4</v>
      </c>
      <c r="C98" s="17">
        <v>46488.4</v>
      </c>
      <c r="D98" s="17">
        <v>46488.4</v>
      </c>
    </row>
    <row r="99" spans="1:4" ht="31.5" outlineLevel="1" x14ac:dyDescent="0.25">
      <c r="A99" s="7" t="s">
        <v>86</v>
      </c>
      <c r="B99" s="17">
        <v>57497.2</v>
      </c>
      <c r="C99" s="17">
        <v>57497.2</v>
      </c>
      <c r="D99" s="17">
        <v>57497.2</v>
      </c>
    </row>
    <row r="100" spans="1:4" ht="31.5" outlineLevel="1" x14ac:dyDescent="0.25">
      <c r="A100" s="7" t="s">
        <v>87</v>
      </c>
      <c r="B100" s="17">
        <v>59330.2</v>
      </c>
      <c r="C100" s="17">
        <v>61839.3</v>
      </c>
      <c r="D100" s="17">
        <v>64592.1</v>
      </c>
    </row>
    <row r="101" spans="1:4" ht="63" outlineLevel="1" x14ac:dyDescent="0.25">
      <c r="A101" s="7" t="s">
        <v>88</v>
      </c>
      <c r="B101" s="17">
        <v>1660196.2</v>
      </c>
      <c r="C101" s="17">
        <v>1743185</v>
      </c>
      <c r="D101" s="17">
        <v>1830334.2</v>
      </c>
    </row>
    <row r="102" spans="1:4" outlineLevel="1" x14ac:dyDescent="0.25">
      <c r="A102" s="7" t="s">
        <v>89</v>
      </c>
      <c r="B102" s="17">
        <v>8974.2999999999993</v>
      </c>
      <c r="C102" s="17">
        <v>8974.2999999999993</v>
      </c>
      <c r="D102" s="17">
        <v>8974.2999999999993</v>
      </c>
    </row>
    <row r="103" spans="1:4" ht="47.25" outlineLevel="1" x14ac:dyDescent="0.25">
      <c r="A103" s="7" t="s">
        <v>90</v>
      </c>
      <c r="B103" s="17">
        <v>35424</v>
      </c>
      <c r="C103" s="17">
        <v>35424</v>
      </c>
      <c r="D103" s="17">
        <v>35424</v>
      </c>
    </row>
    <row r="104" spans="1:4" ht="47.25" outlineLevel="1" x14ac:dyDescent="0.25">
      <c r="A104" s="7" t="s">
        <v>91</v>
      </c>
      <c r="B104" s="17">
        <v>17808.400000000001</v>
      </c>
      <c r="C104" s="17">
        <v>17808.400000000001</v>
      </c>
      <c r="D104" s="17">
        <v>17808.400000000001</v>
      </c>
    </row>
    <row r="105" spans="1:4" x14ac:dyDescent="0.25">
      <c r="A105" s="1" t="s">
        <v>111</v>
      </c>
      <c r="B105" s="16">
        <f>SUM(B106:B117)</f>
        <v>1296656.1000000001</v>
      </c>
      <c r="C105" s="16">
        <f>SUM(C106:C117)</f>
        <v>1122336.8999999999</v>
      </c>
      <c r="D105" s="16">
        <f>SUM(D106:D117)</f>
        <v>1121631.7000000002</v>
      </c>
    </row>
    <row r="106" spans="1:4" ht="47.25" outlineLevel="1" x14ac:dyDescent="0.25">
      <c r="A106" s="7" t="s">
        <v>92</v>
      </c>
      <c r="B106" s="17">
        <v>350</v>
      </c>
      <c r="C106" s="17">
        <v>350</v>
      </c>
      <c r="D106" s="17">
        <v>350</v>
      </c>
    </row>
    <row r="107" spans="1:4" ht="47.25" outlineLevel="1" x14ac:dyDescent="0.25">
      <c r="A107" s="7" t="s">
        <v>92</v>
      </c>
      <c r="B107" s="17">
        <v>1200</v>
      </c>
      <c r="C107" s="17">
        <v>2600</v>
      </c>
      <c r="D107" s="17">
        <v>1200</v>
      </c>
    </row>
    <row r="108" spans="1:4" ht="47.25" outlineLevel="1" x14ac:dyDescent="0.25">
      <c r="A108" s="7" t="s">
        <v>92</v>
      </c>
      <c r="B108" s="17">
        <v>2400</v>
      </c>
      <c r="C108" s="17">
        <v>2400</v>
      </c>
      <c r="D108" s="17">
        <v>2400</v>
      </c>
    </row>
    <row r="109" spans="1:4" ht="47.25" outlineLevel="1" x14ac:dyDescent="0.25">
      <c r="A109" s="7" t="s">
        <v>92</v>
      </c>
      <c r="B109" s="17">
        <v>300</v>
      </c>
      <c r="C109" s="17">
        <v>300</v>
      </c>
      <c r="D109" s="17">
        <v>300</v>
      </c>
    </row>
    <row r="110" spans="1:4" ht="141.75" outlineLevel="1" x14ac:dyDescent="0.25">
      <c r="A110" s="8" t="s">
        <v>93</v>
      </c>
      <c r="B110" s="17">
        <v>620000</v>
      </c>
      <c r="C110" s="17">
        <v>620000</v>
      </c>
      <c r="D110" s="17">
        <v>620000</v>
      </c>
    </row>
    <row r="111" spans="1:4" ht="110.25" outlineLevel="1" x14ac:dyDescent="0.25">
      <c r="A111" s="7" t="s">
        <v>94</v>
      </c>
      <c r="B111" s="17">
        <v>7227.1</v>
      </c>
      <c r="C111" s="17">
        <v>10842.4</v>
      </c>
      <c r="D111" s="17">
        <v>10842.4</v>
      </c>
    </row>
    <row r="112" spans="1:4" ht="126" outlineLevel="1" x14ac:dyDescent="0.25">
      <c r="A112" s="8" t="s">
        <v>95</v>
      </c>
      <c r="B112" s="17">
        <v>11364</v>
      </c>
      <c r="C112" s="17">
        <v>11364</v>
      </c>
      <c r="D112" s="17">
        <v>11364</v>
      </c>
    </row>
    <row r="113" spans="1:4" ht="47.25" outlineLevel="1" x14ac:dyDescent="0.25">
      <c r="A113" s="7" t="s">
        <v>96</v>
      </c>
      <c r="B113" s="17">
        <v>4190</v>
      </c>
      <c r="C113" s="17">
        <v>4190</v>
      </c>
      <c r="D113" s="17">
        <v>4190</v>
      </c>
    </row>
    <row r="114" spans="1:4" ht="63" outlineLevel="1" x14ac:dyDescent="0.25">
      <c r="A114" s="7" t="s">
        <v>97</v>
      </c>
      <c r="B114" s="17">
        <v>4500</v>
      </c>
      <c r="C114" s="17">
        <v>4500</v>
      </c>
      <c r="D114" s="17">
        <v>4500</v>
      </c>
    </row>
    <row r="115" spans="1:4" ht="94.5" outlineLevel="1" x14ac:dyDescent="0.25">
      <c r="A115" s="7" t="s">
        <v>98</v>
      </c>
      <c r="B115" s="17">
        <v>15125</v>
      </c>
      <c r="C115" s="17">
        <v>15790.5</v>
      </c>
      <c r="D115" s="17">
        <v>16485.3</v>
      </c>
    </row>
    <row r="116" spans="1:4" ht="94.5" outlineLevel="1" x14ac:dyDescent="0.25">
      <c r="A116" s="7" t="s">
        <v>99</v>
      </c>
      <c r="B116" s="17">
        <v>250000</v>
      </c>
      <c r="C116" s="17">
        <v>250000</v>
      </c>
      <c r="D116" s="17">
        <v>250000</v>
      </c>
    </row>
    <row r="117" spans="1:4" ht="63" outlineLevel="1" x14ac:dyDescent="0.25">
      <c r="A117" s="7" t="s">
        <v>100</v>
      </c>
      <c r="B117" s="17">
        <v>380000</v>
      </c>
      <c r="C117" s="17">
        <v>200000</v>
      </c>
      <c r="D117" s="17">
        <v>200000</v>
      </c>
    </row>
  </sheetData>
  <mergeCells count="1">
    <mergeCell ref="A3:D3"/>
  </mergeCells>
  <pageMargins left="0.75" right="0.75" top="1" bottom="1" header="0.5" footer="0.5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Планирование расходов (2)</vt:lpstr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Старостина Рузанна Левоновна</cp:lastModifiedBy>
  <cp:lastPrinted>2016-08-26T12:59:03Z</cp:lastPrinted>
  <dcterms:created xsi:type="dcterms:W3CDTF">2016-08-26T12:35:20Z</dcterms:created>
  <dcterms:modified xsi:type="dcterms:W3CDTF">2016-10-13T11:01:07Z</dcterms:modified>
</cp:coreProperties>
</file>